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5 市町村回答（確定）\02_団体別\27_大和町★★\"/>
    </mc:Choice>
  </mc:AlternateContent>
  <workbookProtection workbookAlgorithmName="SHA-512" workbookHashValue="PAKxxzqut5uN1Bj+AEetZeOq1MJ8Ssf0EqOuMcUuOHtQ3+OvJfd2MOPVO4QXwKPEowPVEpH701IEWa+OnDS5Vw==" workbookSaltValue="us5nSRFGm0QtRUbEcgspvQ==" workbookSpinCount="100000" lockStructure="1"/>
  <bookViews>
    <workbookView xWindow="-120" yWindow="-120" windowWidth="29040" windowHeight="157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F85" i="4"/>
  <c r="I8" i="4"/>
</calcChain>
</file>

<file path=xl/sharedStrings.xml><?xml version="1.0" encoding="utf-8"?>
<sst xmlns="http://schemas.openxmlformats.org/spreadsheetml/2006/main" count="297" uniqueCount="115">
  <si>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</si>
  <si>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</si>
  <si>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</si>
  <si>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</si>
  <si>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</si>
  <si>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</si>
  <si>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</si>
  <si>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</si>
  <si>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</si>
  <si>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</si>
  <si>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</si>
  <si>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</si>
  <si>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</si>
  <si>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</si>
  <si>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</si>
  <si>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</si>
  <si>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</si>
  <si>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</si>
  <si>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</si>
  <si>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</si>
  <si>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</si>
  <si>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</si>
  <si>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</si>
  <si>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</si>
  <si>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</si>
  <si>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</si>
  <si>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</si>
  <si>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</si>
  <si>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</si>
  <si>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</si>
  <si>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</si>
  <si>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</si>
  <si>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</si>
  <si>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</si>
  <si>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</si>
  <si>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</si>
  <si>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</si>
  <si>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</si>
  <si>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</si>
  <si>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</si>
  <si>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</si>
  <si>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</si>
  <si>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</si>
  <si>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</si>
  <si>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</si>
  <si>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</si>
  <si>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</si>
  <si>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</si>
  <si>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</si>
  <si>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</si>
  <si>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</si>
  <si>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</si>
  <si>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</si>
  <si>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</si>
  <si>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</si>
  <si>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</si>
  <si>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</si>
  <si>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</si>
  <si>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</si>
  <si>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</si>
  <si>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</si>
  <si>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</si>
  <si>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</si>
  <si>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</si>
  <si>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</si>
  <si>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</si>
  <si>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</si>
  <si>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</si>
  <si>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</si>
  <si>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</si>
  <si>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</si>
  <si>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</si>
  <si>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</si>
  <si>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</si>
  <si>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</si>
  <si>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</si>
  <si>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</si>
  <si>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</si>
  <si>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</si>
  <si>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</si>
  <si>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</si>
  <si>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</si>
  <si>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</si>
  <si>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</si>
  <si>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</si>
  <si>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</si>
  <si>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</si>
  <si>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</si>
  <si>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</si>
  <si>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</si>
  <si>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</si>
  <si>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</si>
  <si>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</si>
  <si>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</si>
  <si>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</si>
  <si>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</si>
  <si>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</si>
  <si>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</si>
  <si>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</si>
  <si>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</si>
  <si>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</si>
  <si>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</si>
  <si>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</si>
  <si>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</si>
  <si>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</si>
  <si>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</si>
  <si>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</si>
  <si>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</si>
  <si>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</si>
  <si>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</si>
  <si>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</si>
  <si>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</si>
  <si>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当事業は、平成18年度から供用を開始し、まだ年数の経過が少ないため、当面は、管渠の更新は発生しない見込みである。また、適宜、修繕及び更新を行っている。
①有形固定資産減価償却率は、増加したが、全国及び類似団体平均を下回っている。</t>
    <rPh sb="91" eb="93">
      <t>ゾウカ</t>
    </rPh>
    <phoneticPr fontId="4"/>
  </si>
  <si>
    <t>①経常収支比率については、全国及び類似団体平均を下回っており、一般会計に依存する割合が半分以上を占めている。
②累積欠損金比率については、全国及び類似団体平均を大きく上回っており、要因は排水設備の維持管理などによるものでことから、経営改善に向けて使用料見直しなどを図っていく。
③流動比率については、全国及び類似団体平均を上回っているが、一般会計への依存が大きいため、経営改善に向けて使用料の見直しなどを図っていく。
⑤経費回収率については、全国及び類似団体平均を下回っている。また、全体的な収支に関しては、依然として一般会計に依存する割合が大きいため、使用料で賄えるよう、経費の節減や未収金の収納対策、使用料の見直しなどを含め行っていく。
⑥汚水処理原価については、全国及び類似団体平均の中間に位置しており、要因は排水設備の維持管理などによるものである。また、汚水処理経費を下水道使用料で賄えてはいないため、今後も経費の削減、未収金等有収率の増加、コスト削減に努める。
⑦施設利用率については、全国及び類似団体平均を上回っている。
⑧水洗化率については、全国及び類似団体平均の中間に位置している。また、整備が完了して水洗化が進んでおり、今後も引き続き維持向上を図っていく。</t>
    <rPh sb="1" eb="3">
      <t>ケイジョウ</t>
    </rPh>
    <rPh sb="36" eb="38">
      <t>イゾン</t>
    </rPh>
    <rPh sb="40" eb="42">
      <t>ワリアイ</t>
    </rPh>
    <rPh sb="43" eb="45">
      <t>ハンブン</t>
    </rPh>
    <rPh sb="45" eb="47">
      <t>イジョウ</t>
    </rPh>
    <rPh sb="48" eb="49">
      <t>シ</t>
    </rPh>
    <rPh sb="56" eb="58">
      <t>ルイセキ</t>
    </rPh>
    <rPh sb="58" eb="60">
      <t>ケッソン</t>
    </rPh>
    <rPh sb="60" eb="61">
      <t>キン</t>
    </rPh>
    <rPh sb="61" eb="63">
      <t>ヒリツ</t>
    </rPh>
    <rPh sb="80" eb="81">
      <t>オオ</t>
    </rPh>
    <rPh sb="175" eb="177">
      <t>イゾン</t>
    </rPh>
    <rPh sb="178" eb="179">
      <t>オオ</t>
    </rPh>
    <rPh sb="254" eb="256">
      <t>イゼン</t>
    </rPh>
    <rPh sb="345" eb="347">
      <t>チュウカン</t>
    </rPh>
    <rPh sb="348" eb="350">
      <t>イチ</t>
    </rPh>
    <rPh sb="405" eb="407">
      <t>コンゴ</t>
    </rPh>
    <rPh sb="422" eb="424">
      <t>コウジョウ</t>
    </rPh>
    <rPh sb="459" eb="460">
      <t>ウエ</t>
    </rPh>
    <rPh sb="489" eb="491">
      <t>チュウカン</t>
    </rPh>
    <rPh sb="492" eb="494">
      <t>イチ</t>
    </rPh>
    <rPh sb="531" eb="532">
      <t>ツト</t>
    </rPh>
    <phoneticPr fontId="4"/>
  </si>
  <si>
    <t>　農業集落排水事業について、農業集落排水処理設備の維持管理費に対する使用料収入の占める割合が低いため、今後においても厳しい収支状況が見込まれる。
　有収水量は、ほぼ横這いで推移しているが、収支においては、一般会計繰入金に依存する割合が非常に大きくなっており、管理費に対する使用料収入の占める割合が低いため、今後においても厳しい収支状況が見込まれる。
　このことから、収支状況を明確に把握するため、令和4年度から法適用へ移行している。
　また、下水道事業へ再編する予定としており、令和12年度までに公共下水道事業との統合を検討している。</t>
    <rPh sb="20" eb="22">
      <t>ショリ</t>
    </rPh>
    <rPh sb="110" eb="112">
      <t>イゾン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</si>
</sst>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303-46D2-8034-0F946B32A4DB}"/>
            </c:ext>
          </c:extLst>
        </c:ser>
        <c:dLbls>
          <c:showLegendKey val="0"/>
          <c:showVal val="0"/>
          <c:showCatName val="0"/>
          <c:showSerName val="0"/>
          <c:showPercent val="0"/>
          <c:showBubbleSize val="0"/>
        </c:dLbls>
        <c:gapWidth val="150"/>
        <c:axId val="164815232"/>
        <c:axId val="1648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0.03</c:v>
                </c:pt>
                <c:pt idx="4">
                  <c:v>0.03</c:v>
                </c:pt>
              </c:numCache>
            </c:numRef>
          </c:val>
          <c:smooth val="0"/>
          <c:extLst>
            <c:ext xmlns:c16="http://schemas.microsoft.com/office/drawing/2014/chart" uri="{C3380CC4-5D6E-409C-BE32-E72D297353CC}">
              <c16:uniqueId val="{00000001-9303-46D2-8034-0F946B32A4DB}"/>
            </c:ext>
          </c:extLst>
        </c:ser>
        <c:dLbls>
          <c:showLegendKey val="0"/>
          <c:showVal val="0"/>
          <c:showCatName val="0"/>
          <c:showSerName val="0"/>
          <c:showPercent val="0"/>
          <c:showBubbleSize val="0"/>
        </c:dLbls>
        <c:marker val="1"/>
        <c:smooth val="0"/>
        <c:axId val="164815232"/>
        <c:axId val="164816768"/>
      </c:lineChart>
      <c:dateAx>
        <c:axId val="164815232"/>
        <c:scaling>
          <c:orientation val="minMax"/>
        </c:scaling>
        <c:delete val="1"/>
        <c:axPos val="b"/>
        <c:numFmt formatCode="&quot;R&quot;yy" sourceLinked="1"/>
        <c:majorTickMark val="none"/>
        <c:minorTickMark val="none"/>
        <c:tickLblPos val="none"/>
        <c:crossAx val="164816768"/>
        <c:crosses val="autoZero"/>
        <c:auto val="1"/>
        <c:lblOffset val="100"/>
        <c:baseTimeUnit val="years"/>
      </c:dateAx>
      <c:valAx>
        <c:axId val="1648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15232"/>
        <c:crosses val="autoZero"/>
        <c:crossBetween val="between"/>
        <c:majorUnit val="1.0000000000000002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68.66</c:v>
                </c:pt>
                <c:pt idx="4">
                  <c:v>67.81</c:v>
                </c:pt>
              </c:numCache>
            </c:numRef>
          </c:val>
          <c:extLst>
            <c:ext xmlns:c16="http://schemas.microsoft.com/office/drawing/2014/chart" uri="{C3380CC4-5D6E-409C-BE32-E72D297353CC}">
              <c16:uniqueId val="{00000000-2A14-4FA2-B296-11E82120B5DF}"/>
            </c:ext>
          </c:extLst>
        </c:ser>
        <c:dLbls>
          <c:showLegendKey val="0"/>
          <c:showVal val="0"/>
          <c:showCatName val="0"/>
          <c:showSerName val="0"/>
          <c:showPercent val="0"/>
          <c:showBubbleSize val="0"/>
        </c:dLbls>
        <c:gapWidth val="150"/>
        <c:axId val="165438208"/>
        <c:axId val="16543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52.35</c:v>
                </c:pt>
                <c:pt idx="4">
                  <c:v>46.25</c:v>
                </c:pt>
              </c:numCache>
            </c:numRef>
          </c:val>
          <c:smooth val="0"/>
          <c:extLst>
            <c:ext xmlns:c16="http://schemas.microsoft.com/office/drawing/2014/chart" uri="{C3380CC4-5D6E-409C-BE32-E72D297353CC}">
              <c16:uniqueId val="{00000001-2A14-4FA2-B296-11E82120B5DF}"/>
            </c:ext>
          </c:extLst>
        </c:ser>
        <c:dLbls>
          <c:showLegendKey val="0"/>
          <c:showVal val="0"/>
          <c:showCatName val="0"/>
          <c:showSerName val="0"/>
          <c:showPercent val="0"/>
          <c:showBubbleSize val="0"/>
        </c:dLbls>
        <c:marker val="1"/>
        <c:smooth val="0"/>
        <c:axId val="165438208"/>
        <c:axId val="165439744"/>
      </c:lineChart>
      <c:dateAx>
        <c:axId val="165438208"/>
        <c:scaling>
          <c:orientation val="minMax"/>
        </c:scaling>
        <c:delete val="1"/>
        <c:axPos val="b"/>
        <c:numFmt formatCode="&quot;R&quot;yy" sourceLinked="1"/>
        <c:majorTickMark val="none"/>
        <c:minorTickMark val="none"/>
        <c:tickLblPos val="none"/>
        <c:crossAx val="165439744"/>
        <c:crosses val="autoZero"/>
        <c:auto val="1"/>
        <c:lblOffset val="100"/>
        <c:baseTimeUnit val="years"/>
      </c:dateAx>
      <c:valAx>
        <c:axId val="1654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87.38</c:v>
                </c:pt>
                <c:pt idx="4">
                  <c:v>85.86</c:v>
                </c:pt>
              </c:numCache>
            </c:numRef>
          </c:val>
          <c:extLst>
            <c:ext xmlns:c16="http://schemas.microsoft.com/office/drawing/2014/chart" uri="{C3380CC4-5D6E-409C-BE32-E72D297353CC}">
              <c16:uniqueId val="{00000000-5D1A-43E7-9EF8-B07A86D9FDA2}"/>
            </c:ext>
          </c:extLst>
        </c:ser>
        <c:dLbls>
          <c:showLegendKey val="0"/>
          <c:showVal val="0"/>
          <c:showCatName val="0"/>
          <c:showSerName val="0"/>
          <c:showPercent val="0"/>
          <c:showBubbleSize val="0"/>
        </c:dLbls>
        <c:gapWidth val="150"/>
        <c:axId val="165488128"/>
        <c:axId val="16548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84.39</c:v>
                </c:pt>
                <c:pt idx="4">
                  <c:v>83.96</c:v>
                </c:pt>
              </c:numCache>
            </c:numRef>
          </c:val>
          <c:smooth val="0"/>
          <c:extLst>
            <c:ext xmlns:c16="http://schemas.microsoft.com/office/drawing/2014/chart" uri="{C3380CC4-5D6E-409C-BE32-E72D297353CC}">
              <c16:uniqueId val="{00000001-5D1A-43E7-9EF8-B07A86D9FDA2}"/>
            </c:ext>
          </c:extLst>
        </c:ser>
        <c:dLbls>
          <c:showLegendKey val="0"/>
          <c:showVal val="0"/>
          <c:showCatName val="0"/>
          <c:showSerName val="0"/>
          <c:showPercent val="0"/>
          <c:showBubbleSize val="0"/>
        </c:dLbls>
        <c:marker val="1"/>
        <c:smooth val="0"/>
        <c:axId val="165488128"/>
        <c:axId val="165489664"/>
      </c:lineChart>
      <c:dateAx>
        <c:axId val="165488128"/>
        <c:scaling>
          <c:orientation val="minMax"/>
        </c:scaling>
        <c:delete val="1"/>
        <c:axPos val="b"/>
        <c:numFmt formatCode="&quot;R&quot;yy" sourceLinked="1"/>
        <c:majorTickMark val="none"/>
        <c:minorTickMark val="none"/>
        <c:tickLblPos val="none"/>
        <c:crossAx val="165489664"/>
        <c:crosses val="autoZero"/>
        <c:auto val="1"/>
        <c:lblOffset val="100"/>
        <c:baseTimeUnit val="years"/>
      </c:dateAx>
      <c:valAx>
        <c:axId val="1654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70.45</c:v>
                </c:pt>
                <c:pt idx="4">
                  <c:v>68.22</c:v>
                </c:pt>
              </c:numCache>
            </c:numRef>
          </c:val>
          <c:extLst>
            <c:ext xmlns:c16="http://schemas.microsoft.com/office/drawing/2014/chart" uri="{C3380CC4-5D6E-409C-BE32-E72D297353CC}">
              <c16:uniqueId val="{00000000-8F04-4BD5-A018-3A5E7A6A0463}"/>
            </c:ext>
          </c:extLst>
        </c:ser>
        <c:dLbls>
          <c:showLegendKey val="0"/>
          <c:showVal val="0"/>
          <c:showCatName val="0"/>
          <c:showSerName val="0"/>
          <c:showPercent val="0"/>
          <c:showBubbleSize val="0"/>
        </c:dLbls>
        <c:gapWidth val="150"/>
        <c:axId val="164992128"/>
        <c:axId val="1649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105.5</c:v>
                </c:pt>
                <c:pt idx="4">
                  <c:v>106.35</c:v>
                </c:pt>
              </c:numCache>
            </c:numRef>
          </c:val>
          <c:smooth val="0"/>
          <c:extLst>
            <c:ext xmlns:c16="http://schemas.microsoft.com/office/drawing/2014/chart" uri="{C3380CC4-5D6E-409C-BE32-E72D297353CC}">
              <c16:uniqueId val="{00000001-8F04-4BD5-A018-3A5E7A6A0463}"/>
            </c:ext>
          </c:extLst>
        </c:ser>
        <c:dLbls>
          <c:showLegendKey val="0"/>
          <c:showVal val="0"/>
          <c:showCatName val="0"/>
          <c:showSerName val="0"/>
          <c:showPercent val="0"/>
          <c:showBubbleSize val="0"/>
        </c:dLbls>
        <c:marker val="1"/>
        <c:smooth val="0"/>
        <c:axId val="164992128"/>
        <c:axId val="164993664"/>
      </c:lineChart>
      <c:dateAx>
        <c:axId val="164992128"/>
        <c:scaling>
          <c:orientation val="minMax"/>
        </c:scaling>
        <c:delete val="1"/>
        <c:axPos val="b"/>
        <c:numFmt formatCode="&quot;R&quot;yy" sourceLinked="1"/>
        <c:majorTickMark val="none"/>
        <c:minorTickMark val="none"/>
        <c:tickLblPos val="none"/>
        <c:crossAx val="164993664"/>
        <c:crosses val="autoZero"/>
        <c:auto val="1"/>
        <c:lblOffset val="100"/>
        <c:baseTimeUnit val="years"/>
      </c:dateAx>
      <c:valAx>
        <c:axId val="1649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3.83</c:v>
                </c:pt>
                <c:pt idx="4">
                  <c:v>7.65</c:v>
                </c:pt>
              </c:numCache>
            </c:numRef>
          </c:val>
          <c:extLst>
            <c:ext xmlns:c16="http://schemas.microsoft.com/office/drawing/2014/chart" uri="{C3380CC4-5D6E-409C-BE32-E72D297353CC}">
              <c16:uniqueId val="{00000000-ACD6-409E-80C0-CCB19AC8C721}"/>
            </c:ext>
          </c:extLst>
        </c:ser>
        <c:dLbls>
          <c:showLegendKey val="0"/>
          <c:showVal val="0"/>
          <c:showCatName val="0"/>
          <c:showSerName val="0"/>
          <c:showPercent val="0"/>
          <c:showBubbleSize val="0"/>
        </c:dLbls>
        <c:gapWidth val="150"/>
        <c:axId val="165042048"/>
        <c:axId val="16504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25.19</c:v>
                </c:pt>
                <c:pt idx="4">
                  <c:v>25.46</c:v>
                </c:pt>
              </c:numCache>
            </c:numRef>
          </c:val>
          <c:smooth val="0"/>
          <c:extLst>
            <c:ext xmlns:c16="http://schemas.microsoft.com/office/drawing/2014/chart" uri="{C3380CC4-5D6E-409C-BE32-E72D297353CC}">
              <c16:uniqueId val="{00000001-ACD6-409E-80C0-CCB19AC8C721}"/>
            </c:ext>
          </c:extLst>
        </c:ser>
        <c:dLbls>
          <c:showLegendKey val="0"/>
          <c:showVal val="0"/>
          <c:showCatName val="0"/>
          <c:showSerName val="0"/>
          <c:showPercent val="0"/>
          <c:showBubbleSize val="0"/>
        </c:dLbls>
        <c:marker val="1"/>
        <c:smooth val="0"/>
        <c:axId val="165042048"/>
        <c:axId val="165043584"/>
      </c:lineChart>
      <c:dateAx>
        <c:axId val="165042048"/>
        <c:scaling>
          <c:orientation val="minMax"/>
        </c:scaling>
        <c:delete val="1"/>
        <c:axPos val="b"/>
        <c:numFmt formatCode="&quot;R&quot;yy" sourceLinked="1"/>
        <c:majorTickMark val="none"/>
        <c:minorTickMark val="none"/>
        <c:tickLblPos val="none"/>
        <c:crossAx val="165043584"/>
        <c:crosses val="autoZero"/>
        <c:auto val="1"/>
        <c:lblOffset val="100"/>
        <c:baseTimeUnit val="years"/>
      </c:dateAx>
      <c:valAx>
        <c:axId val="1650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95E-41AC-9159-38BFD6B3C511}"/>
            </c:ext>
          </c:extLst>
        </c:ser>
        <c:dLbls>
          <c:showLegendKey val="0"/>
          <c:showVal val="0"/>
          <c:showCatName val="0"/>
          <c:showSerName val="0"/>
          <c:showPercent val="0"/>
          <c:showBubbleSize val="0"/>
        </c:dLbls>
        <c:gapWidth val="150"/>
        <c:axId val="165091968"/>
        <c:axId val="1651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0.19</c:v>
                </c:pt>
              </c:numCache>
            </c:numRef>
          </c:val>
          <c:smooth val="0"/>
          <c:extLst>
            <c:ext xmlns:c16="http://schemas.microsoft.com/office/drawing/2014/chart" uri="{C3380CC4-5D6E-409C-BE32-E72D297353CC}">
              <c16:uniqueId val="{00000001-395E-41AC-9159-38BFD6B3C511}"/>
            </c:ext>
          </c:extLst>
        </c:ser>
        <c:dLbls>
          <c:showLegendKey val="0"/>
          <c:showVal val="0"/>
          <c:showCatName val="0"/>
          <c:showSerName val="0"/>
          <c:showPercent val="0"/>
          <c:showBubbleSize val="0"/>
        </c:dLbls>
        <c:marker val="1"/>
        <c:smooth val="0"/>
        <c:axId val="165091968"/>
        <c:axId val="165118336"/>
      </c:lineChart>
      <c:dateAx>
        <c:axId val="165091968"/>
        <c:scaling>
          <c:orientation val="minMax"/>
        </c:scaling>
        <c:delete val="1"/>
        <c:axPos val="b"/>
        <c:numFmt formatCode="&quot;R&quot;yy" sourceLinked="1"/>
        <c:majorTickMark val="none"/>
        <c:minorTickMark val="none"/>
        <c:tickLblPos val="none"/>
        <c:crossAx val="165118336"/>
        <c:crosses val="autoZero"/>
        <c:auto val="1"/>
        <c:lblOffset val="100"/>
        <c:baseTimeUnit val="years"/>
      </c:dateAx>
      <c:valAx>
        <c:axId val="1651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327.04000000000002</c:v>
                </c:pt>
                <c:pt idx="4">
                  <c:v>510.81</c:v>
                </c:pt>
              </c:numCache>
            </c:numRef>
          </c:val>
          <c:extLst>
            <c:ext xmlns:c16="http://schemas.microsoft.com/office/drawing/2014/chart" uri="{C3380CC4-5D6E-409C-BE32-E72D297353CC}">
              <c16:uniqueId val="{00000000-9101-46F7-BEDA-1EFA42998DE5}"/>
            </c:ext>
          </c:extLst>
        </c:ser>
        <c:dLbls>
          <c:showLegendKey val="0"/>
          <c:showVal val="0"/>
          <c:showCatName val="0"/>
          <c:showSerName val="0"/>
          <c:showPercent val="0"/>
          <c:showBubbleSize val="0"/>
        </c:dLbls>
        <c:gapWidth val="150"/>
        <c:axId val="165249792"/>
        <c:axId val="16525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145.43</c:v>
                </c:pt>
                <c:pt idx="4">
                  <c:v>129.88999999999999</c:v>
                </c:pt>
              </c:numCache>
            </c:numRef>
          </c:val>
          <c:smooth val="0"/>
          <c:extLst>
            <c:ext xmlns:c16="http://schemas.microsoft.com/office/drawing/2014/chart" uri="{C3380CC4-5D6E-409C-BE32-E72D297353CC}">
              <c16:uniqueId val="{00000001-9101-46F7-BEDA-1EFA42998DE5}"/>
            </c:ext>
          </c:extLst>
        </c:ser>
        <c:dLbls>
          <c:showLegendKey val="0"/>
          <c:showVal val="0"/>
          <c:showCatName val="0"/>
          <c:showSerName val="0"/>
          <c:showPercent val="0"/>
          <c:showBubbleSize val="0"/>
        </c:dLbls>
        <c:marker val="1"/>
        <c:smooth val="0"/>
        <c:axId val="165249792"/>
        <c:axId val="165251328"/>
      </c:lineChart>
      <c:dateAx>
        <c:axId val="165249792"/>
        <c:scaling>
          <c:orientation val="minMax"/>
        </c:scaling>
        <c:delete val="1"/>
        <c:axPos val="b"/>
        <c:numFmt formatCode="&quot;R&quot;yy" sourceLinked="1"/>
        <c:majorTickMark val="none"/>
        <c:minorTickMark val="none"/>
        <c:tickLblPos val="none"/>
        <c:crossAx val="165251328"/>
        <c:crosses val="autoZero"/>
        <c:auto val="1"/>
        <c:lblOffset val="100"/>
        <c:baseTimeUnit val="years"/>
      </c:dateAx>
      <c:valAx>
        <c:axId val="1652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46.84</c:v>
                </c:pt>
                <c:pt idx="4">
                  <c:v>63.18</c:v>
                </c:pt>
              </c:numCache>
            </c:numRef>
          </c:val>
          <c:extLst>
            <c:ext xmlns:c16="http://schemas.microsoft.com/office/drawing/2014/chart" uri="{C3380CC4-5D6E-409C-BE32-E72D297353CC}">
              <c16:uniqueId val="{00000000-5A49-4CD3-8B58-C3B10E56BBAB}"/>
            </c:ext>
          </c:extLst>
        </c:ser>
        <c:dLbls>
          <c:showLegendKey val="0"/>
          <c:showVal val="0"/>
          <c:showCatName val="0"/>
          <c:showSerName val="0"/>
          <c:showPercent val="0"/>
          <c:showBubbleSize val="0"/>
        </c:dLbls>
        <c:gapWidth val="150"/>
        <c:axId val="165164544"/>
        <c:axId val="1651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38.4</c:v>
                </c:pt>
                <c:pt idx="4">
                  <c:v>44.04</c:v>
                </c:pt>
              </c:numCache>
            </c:numRef>
          </c:val>
          <c:smooth val="0"/>
          <c:extLst>
            <c:ext xmlns:c16="http://schemas.microsoft.com/office/drawing/2014/chart" uri="{C3380CC4-5D6E-409C-BE32-E72D297353CC}">
              <c16:uniqueId val="{00000001-5A49-4CD3-8B58-C3B10E56BBAB}"/>
            </c:ext>
          </c:extLst>
        </c:ser>
        <c:dLbls>
          <c:showLegendKey val="0"/>
          <c:showVal val="0"/>
          <c:showCatName val="0"/>
          <c:showSerName val="0"/>
          <c:showPercent val="0"/>
          <c:showBubbleSize val="0"/>
        </c:dLbls>
        <c:marker val="1"/>
        <c:smooth val="0"/>
        <c:axId val="165164544"/>
        <c:axId val="165166080"/>
      </c:lineChart>
      <c:dateAx>
        <c:axId val="165164544"/>
        <c:scaling>
          <c:orientation val="minMax"/>
        </c:scaling>
        <c:delete val="1"/>
        <c:axPos val="b"/>
        <c:numFmt formatCode="&quot;R&quot;yy" sourceLinked="1"/>
        <c:majorTickMark val="none"/>
        <c:minorTickMark val="none"/>
        <c:tickLblPos val="none"/>
        <c:crossAx val="165166080"/>
        <c:crosses val="autoZero"/>
        <c:auto val="1"/>
        <c:lblOffset val="100"/>
        <c:baseTimeUnit val="years"/>
      </c:dateAx>
      <c:valAx>
        <c:axId val="1651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A9C-45DC-854B-7B33A530DE12}"/>
            </c:ext>
          </c:extLst>
        </c:ser>
        <c:dLbls>
          <c:showLegendKey val="0"/>
          <c:showVal val="0"/>
          <c:showCatName val="0"/>
          <c:showSerName val="0"/>
          <c:showPercent val="0"/>
          <c:showBubbleSize val="0"/>
        </c:dLbls>
        <c:gapWidth val="150"/>
        <c:axId val="165210368"/>
        <c:axId val="16528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900.82</c:v>
                </c:pt>
                <c:pt idx="4">
                  <c:v>839.21</c:v>
                </c:pt>
              </c:numCache>
            </c:numRef>
          </c:val>
          <c:smooth val="0"/>
          <c:extLst>
            <c:ext xmlns:c16="http://schemas.microsoft.com/office/drawing/2014/chart" uri="{C3380CC4-5D6E-409C-BE32-E72D297353CC}">
              <c16:uniqueId val="{00000001-8A9C-45DC-854B-7B33A530DE12}"/>
            </c:ext>
          </c:extLst>
        </c:ser>
        <c:dLbls>
          <c:showLegendKey val="0"/>
          <c:showVal val="0"/>
          <c:showCatName val="0"/>
          <c:showSerName val="0"/>
          <c:showPercent val="0"/>
          <c:showBubbleSize val="0"/>
        </c:dLbls>
        <c:marker val="1"/>
        <c:smooth val="0"/>
        <c:axId val="165210368"/>
        <c:axId val="165281792"/>
      </c:lineChart>
      <c:dateAx>
        <c:axId val="165210368"/>
        <c:scaling>
          <c:orientation val="minMax"/>
        </c:scaling>
        <c:delete val="1"/>
        <c:axPos val="b"/>
        <c:numFmt formatCode="&quot;R&quot;yy" sourceLinked="1"/>
        <c:majorTickMark val="none"/>
        <c:minorTickMark val="none"/>
        <c:tickLblPos val="none"/>
        <c:crossAx val="165281792"/>
        <c:crosses val="autoZero"/>
        <c:auto val="1"/>
        <c:lblOffset val="100"/>
        <c:baseTimeUnit val="years"/>
      </c:dateAx>
      <c:valAx>
        <c:axId val="1652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28.02</c:v>
                </c:pt>
                <c:pt idx="4">
                  <c:v>39.380000000000003</c:v>
                </c:pt>
              </c:numCache>
            </c:numRef>
          </c:val>
          <c:extLst>
            <c:ext xmlns:c16="http://schemas.microsoft.com/office/drawing/2014/chart" uri="{C3380CC4-5D6E-409C-BE32-E72D297353CC}">
              <c16:uniqueId val="{00000000-E2F9-4BDB-9559-B25C57766FFE}"/>
            </c:ext>
          </c:extLst>
        </c:ser>
        <c:dLbls>
          <c:showLegendKey val="0"/>
          <c:showVal val="0"/>
          <c:showCatName val="0"/>
          <c:showSerName val="0"/>
          <c:showPercent val="0"/>
          <c:showBubbleSize val="0"/>
        </c:dLbls>
        <c:gapWidth val="150"/>
        <c:axId val="165325824"/>
        <c:axId val="16533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52.94</c:v>
                </c:pt>
                <c:pt idx="4">
                  <c:v>52.05</c:v>
                </c:pt>
              </c:numCache>
            </c:numRef>
          </c:val>
          <c:smooth val="0"/>
          <c:extLst>
            <c:ext xmlns:c16="http://schemas.microsoft.com/office/drawing/2014/chart" uri="{C3380CC4-5D6E-409C-BE32-E72D297353CC}">
              <c16:uniqueId val="{00000001-E2F9-4BDB-9559-B25C57766FFE}"/>
            </c:ext>
          </c:extLst>
        </c:ser>
        <c:dLbls>
          <c:showLegendKey val="0"/>
          <c:showVal val="0"/>
          <c:showCatName val="0"/>
          <c:showSerName val="0"/>
          <c:showPercent val="0"/>
          <c:showBubbleSize val="0"/>
        </c:dLbls>
        <c:marker val="1"/>
        <c:smooth val="0"/>
        <c:axId val="165325824"/>
        <c:axId val="165335808"/>
      </c:lineChart>
      <c:dateAx>
        <c:axId val="165325824"/>
        <c:scaling>
          <c:orientation val="minMax"/>
        </c:scaling>
        <c:delete val="1"/>
        <c:axPos val="b"/>
        <c:numFmt formatCode="&quot;R&quot;yy" sourceLinked="1"/>
        <c:majorTickMark val="none"/>
        <c:minorTickMark val="none"/>
        <c:tickLblPos val="none"/>
        <c:crossAx val="165335808"/>
        <c:crosses val="autoZero"/>
        <c:auto val="1"/>
        <c:lblOffset val="100"/>
        <c:baseTimeUnit val="years"/>
      </c:dateAx>
      <c:valAx>
        <c:axId val="1653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330.9</c:v>
                </c:pt>
                <c:pt idx="4">
                  <c:v>292.39</c:v>
                </c:pt>
              </c:numCache>
            </c:numRef>
          </c:val>
          <c:extLst>
            <c:ext xmlns:c16="http://schemas.microsoft.com/office/drawing/2014/chart" uri="{C3380CC4-5D6E-409C-BE32-E72D297353CC}">
              <c16:uniqueId val="{00000000-7D0A-48D7-81B9-829E356640B3}"/>
            </c:ext>
          </c:extLst>
        </c:ser>
        <c:dLbls>
          <c:showLegendKey val="0"/>
          <c:showVal val="0"/>
          <c:showCatName val="0"/>
          <c:showSerName val="0"/>
          <c:showPercent val="0"/>
          <c:showBubbleSize val="0"/>
        </c:dLbls>
        <c:gapWidth val="150"/>
        <c:axId val="165367808"/>
        <c:axId val="16536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303.27999999999997</c:v>
                </c:pt>
                <c:pt idx="4">
                  <c:v>301.86</c:v>
                </c:pt>
              </c:numCache>
            </c:numRef>
          </c:val>
          <c:smooth val="0"/>
          <c:extLst>
            <c:ext xmlns:c16="http://schemas.microsoft.com/office/drawing/2014/chart" uri="{C3380CC4-5D6E-409C-BE32-E72D297353CC}">
              <c16:uniqueId val="{00000001-7D0A-48D7-81B9-829E356640B3}"/>
            </c:ext>
          </c:extLst>
        </c:ser>
        <c:dLbls>
          <c:showLegendKey val="0"/>
          <c:showVal val="0"/>
          <c:showCatName val="0"/>
          <c:showSerName val="0"/>
          <c:showPercent val="0"/>
          <c:showBubbleSize val="0"/>
        </c:dLbls>
        <c:marker val="1"/>
        <c:smooth val="0"/>
        <c:axId val="165367808"/>
        <c:axId val="165369344"/>
      </c:lineChart>
      <c:dateAx>
        <c:axId val="165367808"/>
        <c:scaling>
          <c:orientation val="minMax"/>
        </c:scaling>
        <c:delete val="1"/>
        <c:axPos val="b"/>
        <c:numFmt formatCode="&quot;R&quot;yy" sourceLinked="1"/>
        <c:majorTickMark val="none"/>
        <c:minorTickMark val="none"/>
        <c:tickLblPos val="none"/>
        <c:crossAx val="165369344"/>
        <c:crosses val="autoZero"/>
        <c:auto val="1"/>
        <c:lblOffset val="100"/>
        <c:baseTimeUnit val="years"/>
      </c:dateAx>
      <c:valAx>
        <c:axId val="1653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大和町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27964</v>
      </c>
      <c r="AM8" s="41"/>
      <c r="AN8" s="41"/>
      <c r="AO8" s="41"/>
      <c r="AP8" s="41"/>
      <c r="AQ8" s="41"/>
      <c r="AR8" s="41"/>
      <c r="AS8" s="41"/>
      <c r="AT8" s="34">
        <f>データ!T6</f>
        <v>225.49</v>
      </c>
      <c r="AU8" s="34"/>
      <c r="AV8" s="34"/>
      <c r="AW8" s="34"/>
      <c r="AX8" s="34"/>
      <c r="AY8" s="34"/>
      <c r="AZ8" s="34"/>
      <c r="BA8" s="34"/>
      <c r="BB8" s="34">
        <f>データ!U6</f>
        <v>124.01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59.34</v>
      </c>
      <c r="J10" s="34"/>
      <c r="K10" s="34"/>
      <c r="L10" s="34"/>
      <c r="M10" s="34"/>
      <c r="N10" s="34"/>
      <c r="O10" s="34"/>
      <c r="P10" s="34">
        <f>データ!P6</f>
        <v>3.27</v>
      </c>
      <c r="Q10" s="34"/>
      <c r="R10" s="34"/>
      <c r="S10" s="34"/>
      <c r="T10" s="34"/>
      <c r="U10" s="34"/>
      <c r="V10" s="34"/>
      <c r="W10" s="34">
        <f>データ!Q6</f>
        <v>81.17</v>
      </c>
      <c r="X10" s="34"/>
      <c r="Y10" s="34"/>
      <c r="Z10" s="34"/>
      <c r="AA10" s="34"/>
      <c r="AB10" s="34"/>
      <c r="AC10" s="34"/>
      <c r="AD10" s="41">
        <f>データ!R6</f>
        <v>2255</v>
      </c>
      <c r="AE10" s="41"/>
      <c r="AF10" s="41"/>
      <c r="AG10" s="41"/>
      <c r="AH10" s="41"/>
      <c r="AI10" s="41"/>
      <c r="AJ10" s="41"/>
      <c r="AK10" s="2"/>
      <c r="AL10" s="41">
        <f>データ!V6</f>
        <v>912</v>
      </c>
      <c r="AM10" s="41"/>
      <c r="AN10" s="41"/>
      <c r="AO10" s="41"/>
      <c r="AP10" s="41"/>
      <c r="AQ10" s="41"/>
      <c r="AR10" s="41"/>
      <c r="AS10" s="41"/>
      <c r="AT10" s="34">
        <f>データ!W6</f>
        <v>1.65</v>
      </c>
      <c r="AU10" s="34"/>
      <c r="AV10" s="34"/>
      <c r="AW10" s="34"/>
      <c r="AX10" s="34"/>
      <c r="AY10" s="34"/>
      <c r="AZ10" s="34"/>
      <c r="BA10" s="34"/>
      <c r="BB10" s="34">
        <f>データ!X6</f>
        <v>552.73</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114</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NE0j8L1kbjMKGk6ppKlc2tO5sGfPEhdMRf2g7kfHa9AnENGhMdFGXoiyUHeqP8+O6LuqgbgIy9ZJPR5lrAVafg==" saltValue="6TsjT4Zo/1pGlEMfnhaBf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44211</v>
      </c>
      <c r="D6" s="19">
        <f t="shared" si="3"/>
        <v>46</v>
      </c>
      <c r="E6" s="19">
        <f t="shared" si="3"/>
        <v>17</v>
      </c>
      <c r="F6" s="19">
        <f t="shared" si="3"/>
        <v>5</v>
      </c>
      <c r="G6" s="19">
        <f t="shared" si="3"/>
        <v>0</v>
      </c>
      <c r="H6" s="19" t="str">
        <f t="shared" si="3"/>
        <v>宮城県　大和町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59.34</v>
      </c>
      <c r="P6" s="20">
        <f t="shared" si="3"/>
        <v>3.27</v>
      </c>
      <c r="Q6" s="20">
        <f t="shared" si="3"/>
        <v>81.17</v>
      </c>
      <c r="R6" s="20">
        <f t="shared" si="3"/>
        <v>2255</v>
      </c>
      <c r="S6" s="20">
        <f t="shared" si="3"/>
        <v>27964</v>
      </c>
      <c r="T6" s="20">
        <f t="shared" si="3"/>
        <v>225.49</v>
      </c>
      <c r="U6" s="20">
        <f t="shared" si="3"/>
        <v>124.01</v>
      </c>
      <c r="V6" s="20">
        <f t="shared" si="3"/>
        <v>912</v>
      </c>
      <c r="W6" s="20">
        <f t="shared" si="3"/>
        <v>1.65</v>
      </c>
      <c r="X6" s="20">
        <f t="shared" si="3"/>
        <v>552.73</v>
      </c>
      <c r="Y6" s="21" t="str">
        <f>IF(Y7="",NA(),Y7)</f>
        <v>-</v>
      </c>
      <c r="Z6" s="21" t="str">
        <f t="shared" ref="Z6:AH6" si="4">IF(Z7="",NA(),Z7)</f>
        <v>-</v>
      </c>
      <c r="AA6" s="21" t="str">
        <f t="shared" si="4"/>
        <v>-</v>
      </c>
      <c r="AB6" s="21">
        <f t="shared" si="4"/>
        <v>70.45</v>
      </c>
      <c r="AC6" s="21">
        <f t="shared" si="4"/>
        <v>68.22</v>
      </c>
      <c r="AD6" s="21" t="str">
        <f t="shared" si="4"/>
        <v>-</v>
      </c>
      <c r="AE6" s="21" t="str">
        <f t="shared" si="4"/>
        <v>-</v>
      </c>
      <c r="AF6" s="21" t="str">
        <f t="shared" si="4"/>
        <v>-</v>
      </c>
      <c r="AG6" s="21">
        <f t="shared" si="4"/>
        <v>105.5</v>
      </c>
      <c r="AH6" s="21">
        <f t="shared" si="4"/>
        <v>106.35</v>
      </c>
      <c r="AI6" s="20" t="str">
        <f>IF(AI7="","",IF(AI7="-","【-】","【"&amp;SUBSTITUTE(TEXT(AI7,"#,##0.00"),"-","△")&amp;"】"))</f>
        <v>【104.44】</v>
      </c>
      <c r="AJ6" s="21" t="str">
        <f>IF(AJ7="",NA(),AJ7)</f>
        <v>-</v>
      </c>
      <c r="AK6" s="21" t="str">
        <f t="shared" ref="AK6:AS6" si="5">IF(AK7="",NA(),AK7)</f>
        <v>-</v>
      </c>
      <c r="AL6" s="21" t="str">
        <f t="shared" si="5"/>
        <v>-</v>
      </c>
      <c r="AM6" s="21">
        <f t="shared" si="5"/>
        <v>327.04000000000002</v>
      </c>
      <c r="AN6" s="21">
        <f t="shared" si="5"/>
        <v>510.81</v>
      </c>
      <c r="AO6" s="21" t="str">
        <f t="shared" si="5"/>
        <v>-</v>
      </c>
      <c r="AP6" s="21" t="str">
        <f t="shared" si="5"/>
        <v>-</v>
      </c>
      <c r="AQ6" s="21" t="str">
        <f t="shared" si="5"/>
        <v>-</v>
      </c>
      <c r="AR6" s="21">
        <f t="shared" si="5"/>
        <v>145.43</v>
      </c>
      <c r="AS6" s="21">
        <f t="shared" si="5"/>
        <v>129.88999999999999</v>
      </c>
      <c r="AT6" s="20" t="str">
        <f>IF(AT7="","",IF(AT7="-","【-】","【"&amp;SUBSTITUTE(TEXT(AT7,"#,##0.00"),"-","△")&amp;"】"))</f>
        <v>【124.06】</v>
      </c>
      <c r="AU6" s="21" t="str">
        <f>IF(AU7="",NA(),AU7)</f>
        <v>-</v>
      </c>
      <c r="AV6" s="21" t="str">
        <f t="shared" ref="AV6:BD6" si="6">IF(AV7="",NA(),AV7)</f>
        <v>-</v>
      </c>
      <c r="AW6" s="21" t="str">
        <f t="shared" si="6"/>
        <v>-</v>
      </c>
      <c r="AX6" s="21">
        <f t="shared" si="6"/>
        <v>46.84</v>
      </c>
      <c r="AY6" s="21">
        <f t="shared" si="6"/>
        <v>63.18</v>
      </c>
      <c r="AZ6" s="21" t="str">
        <f t="shared" si="6"/>
        <v>-</v>
      </c>
      <c r="BA6" s="21" t="str">
        <f t="shared" si="6"/>
        <v>-</v>
      </c>
      <c r="BB6" s="21" t="str">
        <f t="shared" si="6"/>
        <v>-</v>
      </c>
      <c r="BC6" s="21">
        <f t="shared" si="6"/>
        <v>38.4</v>
      </c>
      <c r="BD6" s="21">
        <f t="shared" si="6"/>
        <v>44.04</v>
      </c>
      <c r="BE6" s="20" t="str">
        <f>IF(BE7="","",IF(BE7="-","【-】","【"&amp;SUBSTITUTE(TEXT(BE7,"#,##0.00"),"-","△")&amp;"】"))</f>
        <v>【42.02】</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900.82</v>
      </c>
      <c r="BO6" s="21">
        <f t="shared" si="7"/>
        <v>839.21</v>
      </c>
      <c r="BP6" s="20" t="str">
        <f>IF(BP7="","",IF(BP7="-","【-】","【"&amp;SUBSTITUTE(TEXT(BP7,"#,##0.00"),"-","△")&amp;"】"))</f>
        <v>【785.10】</v>
      </c>
      <c r="BQ6" s="21" t="str">
        <f>IF(BQ7="",NA(),BQ7)</f>
        <v>-</v>
      </c>
      <c r="BR6" s="21" t="str">
        <f t="shared" ref="BR6:BZ6" si="8">IF(BR7="",NA(),BR7)</f>
        <v>-</v>
      </c>
      <c r="BS6" s="21" t="str">
        <f t="shared" si="8"/>
        <v>-</v>
      </c>
      <c r="BT6" s="21">
        <f t="shared" si="8"/>
        <v>28.02</v>
      </c>
      <c r="BU6" s="21">
        <f t="shared" si="8"/>
        <v>39.380000000000003</v>
      </c>
      <c r="BV6" s="21" t="str">
        <f t="shared" si="8"/>
        <v>-</v>
      </c>
      <c r="BW6" s="21" t="str">
        <f t="shared" si="8"/>
        <v>-</v>
      </c>
      <c r="BX6" s="21" t="str">
        <f t="shared" si="8"/>
        <v>-</v>
      </c>
      <c r="BY6" s="21">
        <f t="shared" si="8"/>
        <v>52.94</v>
      </c>
      <c r="BZ6" s="21">
        <f t="shared" si="8"/>
        <v>52.05</v>
      </c>
      <c r="CA6" s="20" t="str">
        <f>IF(CA7="","",IF(CA7="-","【-】","【"&amp;SUBSTITUTE(TEXT(CA7,"#,##0.00"),"-","△")&amp;"】"))</f>
        <v>【56.93】</v>
      </c>
      <c r="CB6" s="21" t="str">
        <f>IF(CB7="",NA(),CB7)</f>
        <v>-</v>
      </c>
      <c r="CC6" s="21" t="str">
        <f t="shared" ref="CC6:CK6" si="9">IF(CC7="",NA(),CC7)</f>
        <v>-</v>
      </c>
      <c r="CD6" s="21" t="str">
        <f t="shared" si="9"/>
        <v>-</v>
      </c>
      <c r="CE6" s="21">
        <f t="shared" si="9"/>
        <v>330.9</v>
      </c>
      <c r="CF6" s="21">
        <f t="shared" si="9"/>
        <v>292.39</v>
      </c>
      <c r="CG6" s="21" t="str">
        <f t="shared" si="9"/>
        <v>-</v>
      </c>
      <c r="CH6" s="21" t="str">
        <f t="shared" si="9"/>
        <v>-</v>
      </c>
      <c r="CI6" s="21" t="str">
        <f t="shared" si="9"/>
        <v>-</v>
      </c>
      <c r="CJ6" s="21">
        <f t="shared" si="9"/>
        <v>303.27999999999997</v>
      </c>
      <c r="CK6" s="21">
        <f t="shared" si="9"/>
        <v>301.86</v>
      </c>
      <c r="CL6" s="20" t="str">
        <f>IF(CL7="","",IF(CL7="-","【-】","【"&amp;SUBSTITUTE(TEXT(CL7,"#,##0.00"),"-","△")&amp;"】"))</f>
        <v>【271.15】</v>
      </c>
      <c r="CM6" s="21" t="str">
        <f>IF(CM7="",NA(),CM7)</f>
        <v>-</v>
      </c>
      <c r="CN6" s="21" t="str">
        <f t="shared" ref="CN6:CV6" si="10">IF(CN7="",NA(),CN7)</f>
        <v>-</v>
      </c>
      <c r="CO6" s="21" t="str">
        <f t="shared" si="10"/>
        <v>-</v>
      </c>
      <c r="CP6" s="21">
        <f t="shared" si="10"/>
        <v>68.66</v>
      </c>
      <c r="CQ6" s="21">
        <f t="shared" si="10"/>
        <v>67.81</v>
      </c>
      <c r="CR6" s="21" t="str">
        <f t="shared" si="10"/>
        <v>-</v>
      </c>
      <c r="CS6" s="21" t="str">
        <f t="shared" si="10"/>
        <v>-</v>
      </c>
      <c r="CT6" s="21" t="str">
        <f t="shared" si="10"/>
        <v>-</v>
      </c>
      <c r="CU6" s="21">
        <f t="shared" si="10"/>
        <v>52.35</v>
      </c>
      <c r="CV6" s="21">
        <f t="shared" si="10"/>
        <v>46.25</v>
      </c>
      <c r="CW6" s="20" t="str">
        <f>IF(CW7="","",IF(CW7="-","【-】","【"&amp;SUBSTITUTE(TEXT(CW7,"#,##0.00"),"-","△")&amp;"】"))</f>
        <v>【49.87】</v>
      </c>
      <c r="CX6" s="21" t="str">
        <f>IF(CX7="",NA(),CX7)</f>
        <v>-</v>
      </c>
      <c r="CY6" s="21" t="str">
        <f t="shared" ref="CY6:DG6" si="11">IF(CY7="",NA(),CY7)</f>
        <v>-</v>
      </c>
      <c r="CZ6" s="21" t="str">
        <f t="shared" si="11"/>
        <v>-</v>
      </c>
      <c r="DA6" s="21">
        <f t="shared" si="11"/>
        <v>87.38</v>
      </c>
      <c r="DB6" s="21">
        <f t="shared" si="11"/>
        <v>85.86</v>
      </c>
      <c r="DC6" s="21" t="str">
        <f t="shared" si="11"/>
        <v>-</v>
      </c>
      <c r="DD6" s="21" t="str">
        <f t="shared" si="11"/>
        <v>-</v>
      </c>
      <c r="DE6" s="21" t="str">
        <f t="shared" si="11"/>
        <v>-</v>
      </c>
      <c r="DF6" s="21">
        <f t="shared" si="11"/>
        <v>84.39</v>
      </c>
      <c r="DG6" s="21">
        <f t="shared" si="11"/>
        <v>83.96</v>
      </c>
      <c r="DH6" s="20" t="str">
        <f>IF(DH7="","",IF(DH7="-","【-】","【"&amp;SUBSTITUTE(TEXT(DH7,"#,##0.00"),"-","△")&amp;"】"))</f>
        <v>【87.54】</v>
      </c>
      <c r="DI6" s="21" t="str">
        <f>IF(DI7="",NA(),DI7)</f>
        <v>-</v>
      </c>
      <c r="DJ6" s="21" t="str">
        <f t="shared" ref="DJ6:DR6" si="12">IF(DJ7="",NA(),DJ7)</f>
        <v>-</v>
      </c>
      <c r="DK6" s="21" t="str">
        <f t="shared" si="12"/>
        <v>-</v>
      </c>
      <c r="DL6" s="21">
        <f t="shared" si="12"/>
        <v>3.83</v>
      </c>
      <c r="DM6" s="21">
        <f t="shared" si="12"/>
        <v>7.65</v>
      </c>
      <c r="DN6" s="21" t="str">
        <f t="shared" si="12"/>
        <v>-</v>
      </c>
      <c r="DO6" s="21" t="str">
        <f t="shared" si="12"/>
        <v>-</v>
      </c>
      <c r="DP6" s="21" t="str">
        <f t="shared" si="12"/>
        <v>-</v>
      </c>
      <c r="DQ6" s="21">
        <f t="shared" si="12"/>
        <v>25.19</v>
      </c>
      <c r="DR6" s="21">
        <f t="shared" si="12"/>
        <v>25.46</v>
      </c>
      <c r="DS6" s="20" t="str">
        <f>IF(DS7="","",IF(DS7="-","【-】","【"&amp;SUBSTITUTE(TEXT(DS7,"#,##0.00"),"-","△")&amp;"】"))</f>
        <v>【28.42】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0.19</v>
      </c>
      <c r="ED6" s="20" t="str">
        <f>IF(ED7="","",IF(ED7="-","【-】","【"&amp;SUBSTITUTE(TEXT(ED7,"#,##0.00"),"-","△")&amp;"】"))</f>
        <v>【0.08】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0.03</v>
      </c>
      <c r="EN6" s="21">
        <f t="shared" si="14"/>
        <v>0.03</v>
      </c>
      <c r="EO6" s="20" t="str">
        <f>IF(EO7="","",IF(EO7="-","【-】","【"&amp;SUBSTITUTE(TEXT(EO7,"#,##0.00"),"-","△")&amp;"】"))</f>
        <v>【0.02】</v>
      </c>
    </row>
    <row r="7" spans="1:148" s="22" customFormat="1" x14ac:dyDescent="0.15">
      <c r="A7" s="14"/>
      <c r="B7" s="23">
        <v>2023</v>
      </c>
      <c r="C7" s="23">
        <v>44211</v>
      </c>
      <c r="D7" s="23">
        <v>46</v>
      </c>
      <c r="E7" s="23">
        <v>17</v>
      </c>
      <c r="F7" s="23">
        <v>5</v>
      </c>
      <c r="G7" s="23">
        <v>0</v>
      </c>
      <c r="H7" s="23" t="s">
        <v>95</v>
      </c>
      <c r="I7" s="23" t="s">
        <v>96</v>
      </c>
      <c r="J7" s="23" t="s">
        <v>97</v>
      </c>
      <c r="K7" s="23" t="s">
        <v>98</v>
      </c>
      <c r="L7" s="23" t="s">
        <v>99</v>
      </c>
      <c r="M7" s="23" t="s">
        <v>100</v>
      </c>
      <c r="N7" s="24" t="s">
        <v>101</v>
      </c>
      <c r="O7" s="24">
        <v>59.34</v>
      </c>
      <c r="P7" s="24">
        <v>3.27</v>
      </c>
      <c r="Q7" s="24">
        <v>81.17</v>
      </c>
      <c r="R7" s="24">
        <v>2255</v>
      </c>
      <c r="S7" s="24">
        <v>27964</v>
      </c>
      <c r="T7" s="24">
        <v>225.49</v>
      </c>
      <c r="U7" s="24">
        <v>124.01</v>
      </c>
      <c r="V7" s="24">
        <v>912</v>
      </c>
      <c r="W7" s="24">
        <v>1.65</v>
      </c>
      <c r="X7" s="24">
        <v>552.73</v>
      </c>
      <c r="Y7" s="24" t="s">
        <v>101</v>
      </c>
      <c r="Z7" s="24" t="s">
        <v>101</v>
      </c>
      <c r="AA7" s="24" t="s">
        <v>101</v>
      </c>
      <c r="AB7" s="24">
        <v>70.45</v>
      </c>
      <c r="AC7" s="24">
        <v>68.22</v>
      </c>
      <c r="AD7" s="24" t="s">
        <v>101</v>
      </c>
      <c r="AE7" s="24" t="s">
        <v>101</v>
      </c>
      <c r="AF7" s="24" t="s">
        <v>101</v>
      </c>
      <c r="AG7" s="24">
        <v>105.5</v>
      </c>
      <c r="AH7" s="24">
        <v>106.35</v>
      </c>
      <c r="AI7" s="24">
        <v>104.44</v>
      </c>
      <c r="AJ7" s="24" t="s">
        <v>101</v>
      </c>
      <c r="AK7" s="24" t="s">
        <v>101</v>
      </c>
      <c r="AL7" s="24" t="s">
        <v>101</v>
      </c>
      <c r="AM7" s="24">
        <v>327.04000000000002</v>
      </c>
      <c r="AN7" s="24">
        <v>510.81</v>
      </c>
      <c r="AO7" s="24" t="s">
        <v>101</v>
      </c>
      <c r="AP7" s="24" t="s">
        <v>101</v>
      </c>
      <c r="AQ7" s="24" t="s">
        <v>101</v>
      </c>
      <c r="AR7" s="24">
        <v>145.43</v>
      </c>
      <c r="AS7" s="24">
        <v>129.88999999999999</v>
      </c>
      <c r="AT7" s="24">
        <v>124.06</v>
      </c>
      <c r="AU7" s="24" t="s">
        <v>101</v>
      </c>
      <c r="AV7" s="24" t="s">
        <v>101</v>
      </c>
      <c r="AW7" s="24" t="s">
        <v>101</v>
      </c>
      <c r="AX7" s="24">
        <v>46.84</v>
      </c>
      <c r="AY7" s="24">
        <v>63.18</v>
      </c>
      <c r="AZ7" s="24" t="s">
        <v>101</v>
      </c>
      <c r="BA7" s="24" t="s">
        <v>101</v>
      </c>
      <c r="BB7" s="24" t="s">
        <v>101</v>
      </c>
      <c r="BC7" s="24">
        <v>38.4</v>
      </c>
      <c r="BD7" s="24">
        <v>44.04</v>
      </c>
      <c r="BE7" s="24">
        <v>42.02</v>
      </c>
      <c r="BF7" s="24" t="s">
        <v>101</v>
      </c>
      <c r="BG7" s="24" t="s">
        <v>101</v>
      </c>
      <c r="BH7" s="24" t="s">
        <v>101</v>
      </c>
      <c r="BI7" s="24">
        <v>0</v>
      </c>
      <c r="BJ7" s="24">
        <v>0</v>
      </c>
      <c r="BK7" s="24" t="s">
        <v>101</v>
      </c>
      <c r="BL7" s="24" t="s">
        <v>101</v>
      </c>
      <c r="BM7" s="24" t="s">
        <v>101</v>
      </c>
      <c r="BN7" s="24">
        <v>900.82</v>
      </c>
      <c r="BO7" s="24">
        <v>839.21</v>
      </c>
      <c r="BP7" s="24">
        <v>785.1</v>
      </c>
      <c r="BQ7" s="24" t="s">
        <v>101</v>
      </c>
      <c r="BR7" s="24" t="s">
        <v>101</v>
      </c>
      <c r="BS7" s="24" t="s">
        <v>101</v>
      </c>
      <c r="BT7" s="24">
        <v>28.02</v>
      </c>
      <c r="BU7" s="24">
        <v>39.380000000000003</v>
      </c>
      <c r="BV7" s="24" t="s">
        <v>101</v>
      </c>
      <c r="BW7" s="24" t="s">
        <v>101</v>
      </c>
      <c r="BX7" s="24" t="s">
        <v>101</v>
      </c>
      <c r="BY7" s="24">
        <v>52.94</v>
      </c>
      <c r="BZ7" s="24">
        <v>52.05</v>
      </c>
      <c r="CA7" s="24">
        <v>56.93</v>
      </c>
      <c r="CB7" s="24" t="s">
        <v>101</v>
      </c>
      <c r="CC7" s="24" t="s">
        <v>101</v>
      </c>
      <c r="CD7" s="24" t="s">
        <v>101</v>
      </c>
      <c r="CE7" s="24">
        <v>330.9</v>
      </c>
      <c r="CF7" s="24">
        <v>292.39</v>
      </c>
      <c r="CG7" s="24" t="s">
        <v>101</v>
      </c>
      <c r="CH7" s="24" t="s">
        <v>101</v>
      </c>
      <c r="CI7" s="24" t="s">
        <v>101</v>
      </c>
      <c r="CJ7" s="24">
        <v>303.27999999999997</v>
      </c>
      <c r="CK7" s="24">
        <v>301.86</v>
      </c>
      <c r="CL7" s="24">
        <v>271.14999999999998</v>
      </c>
      <c r="CM7" s="24" t="s">
        <v>101</v>
      </c>
      <c r="CN7" s="24" t="s">
        <v>101</v>
      </c>
      <c r="CO7" s="24" t="s">
        <v>101</v>
      </c>
      <c r="CP7" s="24">
        <v>68.66</v>
      </c>
      <c r="CQ7" s="24">
        <v>67.81</v>
      </c>
      <c r="CR7" s="24" t="s">
        <v>101</v>
      </c>
      <c r="CS7" s="24" t="s">
        <v>101</v>
      </c>
      <c r="CT7" s="24" t="s">
        <v>101</v>
      </c>
      <c r="CU7" s="24">
        <v>52.35</v>
      </c>
      <c r="CV7" s="24">
        <v>46.25</v>
      </c>
      <c r="CW7" s="24">
        <v>49.87</v>
      </c>
      <c r="CX7" s="24" t="s">
        <v>101</v>
      </c>
      <c r="CY7" s="24" t="s">
        <v>101</v>
      </c>
      <c r="CZ7" s="24" t="s">
        <v>101</v>
      </c>
      <c r="DA7" s="24">
        <v>87.38</v>
      </c>
      <c r="DB7" s="24">
        <v>85.86</v>
      </c>
      <c r="DC7" s="24" t="s">
        <v>101</v>
      </c>
      <c r="DD7" s="24" t="s">
        <v>101</v>
      </c>
      <c r="DE7" s="24" t="s">
        <v>101</v>
      </c>
      <c r="DF7" s="24">
        <v>84.39</v>
      </c>
      <c r="DG7" s="24">
        <v>83.96</v>
      </c>
      <c r="DH7" s="24">
        <v>87.54</v>
      </c>
      <c r="DI7" s="24" t="s">
        <v>101</v>
      </c>
      <c r="DJ7" s="24" t="s">
        <v>101</v>
      </c>
      <c r="DK7" s="24" t="s">
        <v>101</v>
      </c>
      <c r="DL7" s="24">
        <v>3.83</v>
      </c>
      <c r="DM7" s="24">
        <v>7.65</v>
      </c>
      <c r="DN7" s="24" t="s">
        <v>101</v>
      </c>
      <c r="DO7" s="24" t="s">
        <v>101</v>
      </c>
      <c r="DP7" s="24" t="s">
        <v>101</v>
      </c>
      <c r="DQ7" s="24">
        <v>25.19</v>
      </c>
      <c r="DR7" s="24">
        <v>25.46</v>
      </c>
      <c r="DS7" s="24">
        <v>28.42</v>
      </c>
      <c r="DT7" s="24" t="s">
        <v>101</v>
      </c>
      <c r="DU7" s="24" t="s">
        <v>101</v>
      </c>
      <c r="DV7" s="24" t="s">
        <v>101</v>
      </c>
      <c r="DW7" s="24">
        <v>0</v>
      </c>
      <c r="DX7" s="24">
        <v>0</v>
      </c>
      <c r="DY7" s="24" t="s">
        <v>101</v>
      </c>
      <c r="DZ7" s="24" t="s">
        <v>101</v>
      </c>
      <c r="EA7" s="24" t="s">
        <v>101</v>
      </c>
      <c r="EB7" s="24">
        <v>0</v>
      </c>
      <c r="EC7" s="24">
        <v>0.19</v>
      </c>
      <c r="ED7" s="24">
        <v>0.08</v>
      </c>
      <c r="EE7" s="24" t="s">
        <v>101</v>
      </c>
      <c r="EF7" s="24" t="s">
        <v>101</v>
      </c>
      <c r="EG7" s="24" t="s">
        <v>101</v>
      </c>
      <c r="EH7" s="24">
        <v>0</v>
      </c>
      <c r="EI7" s="24">
        <v>0</v>
      </c>
      <c r="EJ7" s="24" t="s">
        <v>101</v>
      </c>
      <c r="EK7" s="24" t="s">
        <v>101</v>
      </c>
      <c r="EL7" s="24" t="s">
        <v>101</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dcterms:created xsi:type="dcterms:W3CDTF">2025-01-24T07:15:32Z</dcterms:created>
  <dcterms:modified xsi:type="dcterms:W3CDTF">2025-02-19T00:42:24Z</dcterms:modified>
</cp:coreProperties>
</file>