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D:\R080115_公営企業に係る経営比較分析表（令和６年度決算）の分析等\"/>
    </mc:Choice>
  </mc:AlternateContent>
  <xr:revisionPtr revIDLastSave="0" documentId="13_ncr:1_{82A96824-E21E-467E-B6DD-9439F3E10124}" xr6:coauthVersionLast="47" xr6:coauthVersionMax="47" xr10:uidLastSave="{00000000-0000-0000-0000-000000000000}"/>
  <workbookProtection workbookAlgorithmName="SHA-512" workbookHashValue="yvzt2cAV+8rSsJe7U1IAroPktTwi5TSOVwQPG7XEuIaF8uJy+kBie6dTirCq/mB3aSAX+Cav23HoD3JZfDUiSQ==" workbookSaltValue="MljTuFbS6Gs/a+W3zX0PnA=="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W8" i="4" s="1"/>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H85" i="4"/>
  <c r="BB10" i="4"/>
  <c r="AT10" i="4"/>
  <c r="P10" i="4"/>
  <c r="P8" i="4"/>
  <c r="B6" i="4"/>
</calcChain>
</file>

<file path=xl/sharedStrings.xml><?xml version="1.0" encoding="utf-8"?>
<sst xmlns="http://schemas.openxmlformats.org/spreadsheetml/2006/main" count="278" uniqueCount="117">
  <si>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</si>
  <si>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</si>
  <si>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</si>
  <si>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</si>
  <si>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</si>
  <si>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</si>
  <si>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</si>
  <si>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</si>
  <si>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</si>
  <si>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</si>
  <si>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</si>
  <si>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</si>
  <si>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</si>
  <si>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</si>
  <si>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</si>
  <si>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</si>
  <si>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</si>
  <si>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</si>
  <si>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</si>
  <si>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</si>
  <si>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</si>
  <si>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</si>
  <si>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</si>
  <si>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</si>
  <si>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</si>
  <si>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</si>
  <si>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</si>
  <si>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</si>
  <si>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</si>
  <si>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</si>
  <si>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</si>
  <si>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</si>
  <si>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</si>
  <si>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</si>
  <si>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</si>
  <si>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</si>
  <si>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</si>
  <si>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</si>
  <si>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</si>
  <si>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</si>
  <si>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</si>
  <si>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</si>
  <si>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</si>
  <si>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</si>
  <si>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</si>
  <si>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</si>
  <si>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</si>
  <si>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</si>
  <si>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</si>
  <si>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</si>
  <si>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</si>
  <si>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</si>
  <si>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</si>
  <si>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</si>
  <si>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</si>
  <si>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</si>
  <si>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</si>
  <si>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</si>
  <si>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</si>
  <si>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</si>
  <si>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</si>
  <si>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</si>
  <si>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</si>
  <si>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</si>
  <si>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</si>
  <si>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</si>
  <si>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</si>
  <si>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</si>
  <si>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</si>
  <si>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</si>
  <si>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</si>
  <si>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</si>
  <si>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</si>
  <si>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</si>
  <si>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</si>
  <si>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</si>
  <si>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</si>
  <si>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</si>
  <si>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</si>
  <si>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</si>
  <si>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</si>
  <si>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</si>
  <si>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</si>
  <si>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</si>
  <si>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</si>
  <si>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</si>
  <si>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</si>
  <si>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</si>
  <si>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</si>
  <si>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</si>
  <si>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</si>
  <si>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</si>
  <si>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</si>
  <si>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</si>
  <si>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</si>
  <si>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大和町</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</si>
  <si>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</si>
  <si>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</si>
  <si>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</si>
  <si>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</si>
  <si>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</si>
  <si>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</si>
  <si>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</si>
  <si>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</si>
  <si>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</si>
  <si>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</si>
  <si>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</si>
  <si>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</si>
  <si>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</si>
  <si>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</si>
  <si>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</si>
  <si>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</si>
  <si>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</si>
  <si>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</si>
  <si>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下水管渠は、平成元年の建設開始であり、耐用年数が50年であるため、更新は先ではあるが、状況に応じて修繕等を行っている。また、新規地区開発に伴い汚水管及び雨水管の布設が進んでいる。また、町内53箇所にマンホールポンプを設置しているが、一番古い所で30年近く経過しているため、適宜、修繕及び更新を行っている。
  これらの状況を踏まえ、平成21年度に公共下水道施設長寿命化基礎調査、平成22年度に公共下水道施設長寿命化計画を策定するとともに、近年もカメラによる状況調査などで関連設備の把握に努めている。
①については、増加したが、全国及び類似団体平均を下回っている。
　今後もストックマネジメント等の更新・活用により、長期的な視点での状況把握を行い、計画的かつ効率的な施設の維持管理と更新を図っていく。</t>
    <rPh sb="44" eb="46">
      <t>ジョウキョウ</t>
    </rPh>
    <rPh sb="51" eb="52">
      <t>トウ</t>
    </rPh>
    <rPh sb="63" eb="67">
      <t>シンキチク</t>
    </rPh>
    <rPh sb="68" eb="70">
      <t>カイハツ</t>
    </rPh>
    <rPh sb="121" eb="122">
      <t>トコロ</t>
    </rPh>
    <rPh sb="126" eb="127">
      <t>チカ</t>
    </rPh>
    <rPh sb="220" eb="222">
      <t>キンネン</t>
    </rPh>
    <rPh sb="259" eb="261">
      <t>ゾウカ</t>
    </rPh>
    <rPh sb="298" eb="299">
      <t>トウ</t>
    </rPh>
    <rPh sb="299" eb="301">
      <t>コウシン</t>
    </rPh>
    <phoneticPr fontId="4"/>
  </si>
  <si>
    <t>　下水道事業について、有収水量は微増減を繰り返して推移している。しかし、管渠やマンホールポンプ設備等の老朽化により、今後も改築・更新経費の発生が見込まれる。
　このことから、効率的な維持管理及び適切な更新の実施など、より一層の経営努力が必要であるため、令和4年度から法適用へ移行している。
　また、他の下水道事業（農業集落排水事業、特定地域生活排水処理事業）との調整などもあるが、将来的には事業の統合や使用料体系の見直しも含め、検討を行っている。</t>
    <rPh sb="1" eb="4">
      <t>ゲスイドウ</t>
    </rPh>
    <rPh sb="4" eb="6">
      <t>ジギョウ</t>
    </rPh>
    <rPh sb="16" eb="17">
      <t>ビ</t>
    </rPh>
    <rPh sb="25" eb="27">
      <t>スイイ</t>
    </rPh>
    <rPh sb="47" eb="49">
      <t>セツビ</t>
    </rPh>
    <rPh sb="181" eb="183">
      <t>チョウセイ</t>
    </rPh>
    <rPh sb="190" eb="193">
      <t>ショウライテキ</t>
    </rPh>
    <rPh sb="195" eb="197">
      <t>ジギョウ</t>
    </rPh>
    <rPh sb="198" eb="200">
      <t>トウゴウ</t>
    </rPh>
    <phoneticPr fontId="4"/>
  </si>
  <si>
    <t>①については、全国及び類似団体平均を下回っているが、物価高騰対応による下水道使用料の基本料金の免除や一般会計補助金の減少が要因である。
③については、全国及び類似団体平均を上回っているが、依然として一般会計への依存が大きいため、経営改善に向けて使用料の見直しなどを図っていく。
④については、全国及び類似団体平均を下回っているが、今後も公共下水道等の更新に伴う費用の増加が見込まれるため、過度にならないよう将来を見据えて適切な規模の借入に努める。
⑤については、全国及び類似団体平均を下回っているが、基本料金の免除による要因が大きい。また、全体的な収支に関しては、一般会計の割合が大きいことから、使用料で賄えるよう、経費の節減や未収金の収納対策、使用料の見直しなどを図っていく。
⑥については、類似団体平均よりは低く、全国平均を上回っている。また、汚水処理経費を使用料で賄えているとは言い難く、継続して経費の削減、未収金有収率の増加に努める。
⑧については、微増しているが、全国平均値を下回っている。また、下水道への接続は個人負担が大きいことから未接続者も少なからずいるため、上昇率が緩やかな傾向は続くと思われる。
　今後も継続して水洗化融資あっせん制度（利子補給）の周知を図りながら水洗化を促進する。また、地域の実情を踏まえて必要性を考慮しながら処理区域の見直しも行っていく。</t>
    <rPh sb="18" eb="19">
      <t>シタ</t>
    </rPh>
    <rPh sb="26" eb="30">
      <t>ブッカコウトウ</t>
    </rPh>
    <rPh sb="30" eb="32">
      <t>タイオウ</t>
    </rPh>
    <rPh sb="35" eb="41">
      <t>ゲスイドウシヨウリョウ</t>
    </rPh>
    <rPh sb="42" eb="46">
      <t>キホンリョウキン</t>
    </rPh>
    <rPh sb="47" eb="49">
      <t>メンジョ</t>
    </rPh>
    <rPh sb="50" eb="57">
      <t>イッパンカイケイホジョキン</t>
    </rPh>
    <rPh sb="58" eb="60">
      <t>ゲンショウ</t>
    </rPh>
    <rPh sb="61" eb="63">
      <t>ヨウイン</t>
    </rPh>
    <rPh sb="85" eb="86">
      <t>ウエ</t>
    </rPh>
    <rPh sb="94" eb="96">
      <t>イゼン</t>
    </rPh>
    <rPh sb="107" eb="108">
      <t>オオ</t>
    </rPh>
    <rPh sb="114" eb="116">
      <t>カイゼン</t>
    </rPh>
    <rPh sb="117" eb="118">
      <t>ム</t>
    </rPh>
    <rPh sb="121" eb="124">
      <t>シヨウリョウ</t>
    </rPh>
    <rPh sb="130" eb="131">
      <t>オコナ</t>
    </rPh>
    <rPh sb="131" eb="132">
      <t>ハカ</t>
    </rPh>
    <rPh sb="144" eb="146">
      <t>ゼンコク</t>
    </rPh>
    <rPh sb="172" eb="173">
      <t>オヨ</t>
    </rPh>
    <rPh sb="173" eb="174">
      <t>トウ</t>
    </rPh>
    <rPh sb="182" eb="184">
      <t>ゾウカ</t>
    </rPh>
    <rPh sb="216" eb="218">
      <t>カリイレ</t>
    </rPh>
    <rPh sb="229" eb="230">
      <t>ホウ</t>
    </rPh>
    <rPh sb="242" eb="243">
      <t>シタ</t>
    </rPh>
    <rPh sb="250" eb="254">
      <t>キホンリョウキン</t>
    </rPh>
    <rPh sb="255" eb="257">
      <t>メンジョ</t>
    </rPh>
    <rPh sb="263" eb="264">
      <t>オオ</t>
    </rPh>
    <rPh sb="322" eb="325">
      <t>シヨウリョウ</t>
    </rPh>
    <rPh sb="333" eb="334">
      <t>ズ</t>
    </rPh>
    <rPh sb="356" eb="357">
      <t>ヒク</t>
    </rPh>
    <rPh sb="364" eb="366">
      <t>ウワマワ</t>
    </rPh>
    <rPh sb="383" eb="384">
      <t>イ</t>
    </rPh>
    <rPh sb="385" eb="386">
      <t>ガタ</t>
    </rPh>
    <rPh sb="390" eb="392">
      <t>コンゴ</t>
    </rPh>
    <rPh sb="397" eb="399">
      <t>ケイゾク</t>
    </rPh>
    <rPh sb="442" eb="444">
      <t>シタマワ</t>
    </rPh>
    <rPh sb="478" eb="479">
      <t>スク</t>
    </rPh>
    <rPh sb="496" eb="498">
      <t>ケイコウ</t>
    </rPh>
    <rPh sb="499" eb="500">
      <t>ツヅ</t>
    </rPh>
    <rPh sb="502" eb="503">
      <t>オモ</t>
    </rPh>
    <rPh sb="512" eb="514">
      <t>ケイゾク</t>
    </rPh>
    <rPh sb="545" eb="547">
      <t>ソクシン</t>
    </rPh>
    <rPh sb="566" eb="567">
      <t>セイ</t>
    </rPh>
    <rPh sb="568" eb="570">
      <t>コウリョ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</si>
</sst>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0.05</c:v>
                </c:pt>
                <c:pt idx="3" formatCode="#,##0.00;&quot;△&quot;#,##0.00">
                  <c:v>0</c:v>
                </c:pt>
                <c:pt idx="4" formatCode="#,##0.00;&quot;△&quot;#,##0.00">
                  <c:v>0</c:v>
                </c:pt>
              </c:numCache>
            </c:numRef>
          </c:val>
          <c:extLst>
            <c:ext xmlns:c16="http://schemas.microsoft.com/office/drawing/2014/chart" uri="{C3380CC4-5D6E-409C-BE32-E72D297353CC}">
              <c16:uniqueId val="{00000000-DAEF-4D59-A444-3E6FC8EF6B10}"/>
            </c:ext>
          </c:extLst>
        </c:ser>
        <c:dLbls>
          <c:showLegendKey val="0"/>
          <c:showVal val="0"/>
          <c:showCatName val="0"/>
          <c:showSerName val="0"/>
          <c:showPercent val="0"/>
          <c:showBubbleSize val="0"/>
        </c:dLbls>
        <c:gapWidth val="150"/>
        <c:axId val="147993728"/>
        <c:axId val="147995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7.0000000000000007E-2</c:v>
                </c:pt>
                <c:pt idx="3">
                  <c:v>0.06</c:v>
                </c:pt>
                <c:pt idx="4">
                  <c:v>7.0000000000000007E-2</c:v>
                </c:pt>
              </c:numCache>
            </c:numRef>
          </c:val>
          <c:smooth val="0"/>
          <c:extLst>
            <c:ext xmlns:c16="http://schemas.microsoft.com/office/drawing/2014/chart" uri="{C3380CC4-5D6E-409C-BE32-E72D297353CC}">
              <c16:uniqueId val="{00000001-DAEF-4D59-A444-3E6FC8EF6B10}"/>
            </c:ext>
          </c:extLst>
        </c:ser>
        <c:dLbls>
          <c:showLegendKey val="0"/>
          <c:showVal val="0"/>
          <c:showCatName val="0"/>
          <c:showSerName val="0"/>
          <c:showPercent val="0"/>
          <c:showBubbleSize val="0"/>
        </c:dLbls>
        <c:marker val="1"/>
        <c:smooth val="0"/>
        <c:axId val="147993728"/>
        <c:axId val="147995264"/>
      </c:lineChart>
      <c:dateAx>
        <c:axId val="147993728"/>
        <c:scaling>
          <c:orientation val="minMax"/>
        </c:scaling>
        <c:delete val="1"/>
        <c:axPos val="b"/>
        <c:numFmt formatCode="&quot;R&quot;yy" sourceLinked="1"/>
        <c:majorTickMark val="none"/>
        <c:minorTickMark val="none"/>
        <c:tickLblPos val="none"/>
        <c:crossAx val="147995264"/>
        <c:crosses val="autoZero"/>
        <c:auto val="1"/>
        <c:lblOffset val="100"/>
        <c:baseTimeUnit val="years"/>
      </c:dateAx>
      <c:valAx>
        <c:axId val="147995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993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FD1-46F0-B222-698C11D5A26B}"/>
            </c:ext>
          </c:extLst>
        </c:ser>
        <c:dLbls>
          <c:showLegendKey val="0"/>
          <c:showVal val="0"/>
          <c:showCatName val="0"/>
          <c:showSerName val="0"/>
          <c:showPercent val="0"/>
          <c:showBubbleSize val="0"/>
        </c:dLbls>
        <c:gapWidth val="150"/>
        <c:axId val="148956672"/>
        <c:axId val="148958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54.86</c:v>
                </c:pt>
                <c:pt idx="3">
                  <c:v>55.04</c:v>
                </c:pt>
                <c:pt idx="4">
                  <c:v>53.26</c:v>
                </c:pt>
              </c:numCache>
            </c:numRef>
          </c:val>
          <c:smooth val="0"/>
          <c:extLst>
            <c:ext xmlns:c16="http://schemas.microsoft.com/office/drawing/2014/chart" uri="{C3380CC4-5D6E-409C-BE32-E72D297353CC}">
              <c16:uniqueId val="{00000001-8FD1-46F0-B222-698C11D5A26B}"/>
            </c:ext>
          </c:extLst>
        </c:ser>
        <c:dLbls>
          <c:showLegendKey val="0"/>
          <c:showVal val="0"/>
          <c:showCatName val="0"/>
          <c:showSerName val="0"/>
          <c:showPercent val="0"/>
          <c:showBubbleSize val="0"/>
        </c:dLbls>
        <c:marker val="1"/>
        <c:smooth val="0"/>
        <c:axId val="148956672"/>
        <c:axId val="148958208"/>
      </c:lineChart>
      <c:dateAx>
        <c:axId val="148956672"/>
        <c:scaling>
          <c:orientation val="minMax"/>
        </c:scaling>
        <c:delete val="1"/>
        <c:axPos val="b"/>
        <c:numFmt formatCode="&quot;R&quot;yy" sourceLinked="1"/>
        <c:majorTickMark val="none"/>
        <c:minorTickMark val="none"/>
        <c:tickLblPos val="none"/>
        <c:crossAx val="148958208"/>
        <c:crosses val="autoZero"/>
        <c:auto val="1"/>
        <c:lblOffset val="100"/>
        <c:baseTimeUnit val="years"/>
      </c:dateAx>
      <c:valAx>
        <c:axId val="148958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956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94.79</c:v>
                </c:pt>
                <c:pt idx="3">
                  <c:v>95.04</c:v>
                </c:pt>
                <c:pt idx="4">
                  <c:v>95.46</c:v>
                </c:pt>
              </c:numCache>
            </c:numRef>
          </c:val>
          <c:extLst>
            <c:ext xmlns:c16="http://schemas.microsoft.com/office/drawing/2014/chart" uri="{C3380CC4-5D6E-409C-BE32-E72D297353CC}">
              <c16:uniqueId val="{00000000-1C28-4683-830A-67FFE349347A}"/>
            </c:ext>
          </c:extLst>
        </c:ser>
        <c:dLbls>
          <c:showLegendKey val="0"/>
          <c:showVal val="0"/>
          <c:showCatName val="0"/>
          <c:showSerName val="0"/>
          <c:showPercent val="0"/>
          <c:showBubbleSize val="0"/>
        </c:dLbls>
        <c:gapWidth val="150"/>
        <c:axId val="149014784"/>
        <c:axId val="149024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91.37</c:v>
                </c:pt>
                <c:pt idx="3">
                  <c:v>91.92</c:v>
                </c:pt>
                <c:pt idx="4">
                  <c:v>91.12</c:v>
                </c:pt>
              </c:numCache>
            </c:numRef>
          </c:val>
          <c:smooth val="0"/>
          <c:extLst>
            <c:ext xmlns:c16="http://schemas.microsoft.com/office/drawing/2014/chart" uri="{C3380CC4-5D6E-409C-BE32-E72D297353CC}">
              <c16:uniqueId val="{00000001-1C28-4683-830A-67FFE349347A}"/>
            </c:ext>
          </c:extLst>
        </c:ser>
        <c:dLbls>
          <c:showLegendKey val="0"/>
          <c:showVal val="0"/>
          <c:showCatName val="0"/>
          <c:showSerName val="0"/>
          <c:showPercent val="0"/>
          <c:showBubbleSize val="0"/>
        </c:dLbls>
        <c:marker val="1"/>
        <c:smooth val="0"/>
        <c:axId val="149014784"/>
        <c:axId val="149024768"/>
      </c:lineChart>
      <c:dateAx>
        <c:axId val="149014784"/>
        <c:scaling>
          <c:orientation val="minMax"/>
        </c:scaling>
        <c:delete val="1"/>
        <c:axPos val="b"/>
        <c:numFmt formatCode="&quot;R&quot;yy" sourceLinked="1"/>
        <c:majorTickMark val="none"/>
        <c:minorTickMark val="none"/>
        <c:tickLblPos val="none"/>
        <c:crossAx val="149024768"/>
        <c:crosses val="autoZero"/>
        <c:auto val="1"/>
        <c:lblOffset val="100"/>
        <c:baseTimeUnit val="years"/>
      </c:dateAx>
      <c:valAx>
        <c:axId val="149024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014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121.01</c:v>
                </c:pt>
                <c:pt idx="3">
                  <c:v>118.79</c:v>
                </c:pt>
                <c:pt idx="4">
                  <c:v>96.71</c:v>
                </c:pt>
              </c:numCache>
            </c:numRef>
          </c:val>
          <c:extLst>
            <c:ext xmlns:c16="http://schemas.microsoft.com/office/drawing/2014/chart" uri="{C3380CC4-5D6E-409C-BE32-E72D297353CC}">
              <c16:uniqueId val="{00000000-0F0C-43F2-976F-39148BA004C0}"/>
            </c:ext>
          </c:extLst>
        </c:ser>
        <c:dLbls>
          <c:showLegendKey val="0"/>
          <c:showVal val="0"/>
          <c:showCatName val="0"/>
          <c:showSerName val="0"/>
          <c:showPercent val="0"/>
          <c:showBubbleSize val="0"/>
        </c:dLbls>
        <c:gapWidth val="150"/>
        <c:axId val="148375424"/>
        <c:axId val="14837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105.35</c:v>
                </c:pt>
                <c:pt idx="3">
                  <c:v>106.8</c:v>
                </c:pt>
                <c:pt idx="4">
                  <c:v>104.65</c:v>
                </c:pt>
              </c:numCache>
            </c:numRef>
          </c:val>
          <c:smooth val="0"/>
          <c:extLst>
            <c:ext xmlns:c16="http://schemas.microsoft.com/office/drawing/2014/chart" uri="{C3380CC4-5D6E-409C-BE32-E72D297353CC}">
              <c16:uniqueId val="{00000001-0F0C-43F2-976F-39148BA004C0}"/>
            </c:ext>
          </c:extLst>
        </c:ser>
        <c:dLbls>
          <c:showLegendKey val="0"/>
          <c:showVal val="0"/>
          <c:showCatName val="0"/>
          <c:showSerName val="0"/>
          <c:showPercent val="0"/>
          <c:showBubbleSize val="0"/>
        </c:dLbls>
        <c:marker val="1"/>
        <c:smooth val="0"/>
        <c:axId val="148375424"/>
        <c:axId val="148376960"/>
      </c:lineChart>
      <c:dateAx>
        <c:axId val="148375424"/>
        <c:scaling>
          <c:orientation val="minMax"/>
        </c:scaling>
        <c:delete val="1"/>
        <c:axPos val="b"/>
        <c:numFmt formatCode="&quot;R&quot;yy" sourceLinked="1"/>
        <c:majorTickMark val="none"/>
        <c:minorTickMark val="none"/>
        <c:tickLblPos val="none"/>
        <c:crossAx val="148376960"/>
        <c:crosses val="autoZero"/>
        <c:auto val="1"/>
        <c:lblOffset val="100"/>
        <c:baseTimeUnit val="years"/>
      </c:dateAx>
      <c:valAx>
        <c:axId val="148376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375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3.76</c:v>
                </c:pt>
                <c:pt idx="3">
                  <c:v>7.51</c:v>
                </c:pt>
                <c:pt idx="4">
                  <c:v>11.07</c:v>
                </c:pt>
              </c:numCache>
            </c:numRef>
          </c:val>
          <c:extLst>
            <c:ext xmlns:c16="http://schemas.microsoft.com/office/drawing/2014/chart" uri="{C3380CC4-5D6E-409C-BE32-E72D297353CC}">
              <c16:uniqueId val="{00000000-1BB5-4268-A8FD-221F7EA7AE7A}"/>
            </c:ext>
          </c:extLst>
        </c:ser>
        <c:dLbls>
          <c:showLegendKey val="0"/>
          <c:showVal val="0"/>
          <c:showCatName val="0"/>
          <c:showSerName val="0"/>
          <c:showPercent val="0"/>
          <c:showBubbleSize val="0"/>
        </c:dLbls>
        <c:gapWidth val="150"/>
        <c:axId val="148413056"/>
        <c:axId val="148431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29.42</c:v>
                </c:pt>
                <c:pt idx="3">
                  <c:v>31.14</c:v>
                </c:pt>
                <c:pt idx="4">
                  <c:v>33.11</c:v>
                </c:pt>
              </c:numCache>
            </c:numRef>
          </c:val>
          <c:smooth val="0"/>
          <c:extLst>
            <c:ext xmlns:c16="http://schemas.microsoft.com/office/drawing/2014/chart" uri="{C3380CC4-5D6E-409C-BE32-E72D297353CC}">
              <c16:uniqueId val="{00000001-1BB5-4268-A8FD-221F7EA7AE7A}"/>
            </c:ext>
          </c:extLst>
        </c:ser>
        <c:dLbls>
          <c:showLegendKey val="0"/>
          <c:showVal val="0"/>
          <c:showCatName val="0"/>
          <c:showSerName val="0"/>
          <c:showPercent val="0"/>
          <c:showBubbleSize val="0"/>
        </c:dLbls>
        <c:marker val="1"/>
        <c:smooth val="0"/>
        <c:axId val="148413056"/>
        <c:axId val="148431232"/>
      </c:lineChart>
      <c:dateAx>
        <c:axId val="148413056"/>
        <c:scaling>
          <c:orientation val="minMax"/>
        </c:scaling>
        <c:delete val="1"/>
        <c:axPos val="b"/>
        <c:numFmt formatCode="&quot;R&quot;yy" sourceLinked="1"/>
        <c:majorTickMark val="none"/>
        <c:minorTickMark val="none"/>
        <c:tickLblPos val="none"/>
        <c:crossAx val="148431232"/>
        <c:crosses val="autoZero"/>
        <c:auto val="1"/>
        <c:lblOffset val="100"/>
        <c:baseTimeUnit val="years"/>
      </c:dateAx>
      <c:valAx>
        <c:axId val="148431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413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F2F2-481B-8E08-9346259AA792}"/>
            </c:ext>
          </c:extLst>
        </c:ser>
        <c:dLbls>
          <c:showLegendKey val="0"/>
          <c:showVal val="0"/>
          <c:showCatName val="0"/>
          <c:showSerName val="0"/>
          <c:showPercent val="0"/>
          <c:showBubbleSize val="0"/>
        </c:dLbls>
        <c:gapWidth val="150"/>
        <c:axId val="148467072"/>
        <c:axId val="148477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0.74</c:v>
                </c:pt>
                <c:pt idx="3">
                  <c:v>0.76</c:v>
                </c:pt>
                <c:pt idx="4">
                  <c:v>0.94</c:v>
                </c:pt>
              </c:numCache>
            </c:numRef>
          </c:val>
          <c:smooth val="0"/>
          <c:extLst>
            <c:ext xmlns:c16="http://schemas.microsoft.com/office/drawing/2014/chart" uri="{C3380CC4-5D6E-409C-BE32-E72D297353CC}">
              <c16:uniqueId val="{00000001-F2F2-481B-8E08-9346259AA792}"/>
            </c:ext>
          </c:extLst>
        </c:ser>
        <c:dLbls>
          <c:showLegendKey val="0"/>
          <c:showVal val="0"/>
          <c:showCatName val="0"/>
          <c:showSerName val="0"/>
          <c:showPercent val="0"/>
          <c:showBubbleSize val="0"/>
        </c:dLbls>
        <c:marker val="1"/>
        <c:smooth val="0"/>
        <c:axId val="148467072"/>
        <c:axId val="148477056"/>
      </c:lineChart>
      <c:dateAx>
        <c:axId val="148467072"/>
        <c:scaling>
          <c:orientation val="minMax"/>
        </c:scaling>
        <c:delete val="1"/>
        <c:axPos val="b"/>
        <c:numFmt formatCode="&quot;R&quot;yy" sourceLinked="1"/>
        <c:majorTickMark val="none"/>
        <c:minorTickMark val="none"/>
        <c:tickLblPos val="none"/>
        <c:crossAx val="148477056"/>
        <c:crosses val="autoZero"/>
        <c:auto val="1"/>
        <c:lblOffset val="100"/>
        <c:baseTimeUnit val="years"/>
      </c:dateAx>
      <c:valAx>
        <c:axId val="148477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467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663C-4B6F-9E20-0B074B9B4652}"/>
            </c:ext>
          </c:extLst>
        </c:ser>
        <c:dLbls>
          <c:showLegendKey val="0"/>
          <c:showVal val="0"/>
          <c:showCatName val="0"/>
          <c:showSerName val="0"/>
          <c:showPercent val="0"/>
          <c:showBubbleSize val="0"/>
        </c:dLbls>
        <c:gapWidth val="150"/>
        <c:axId val="148572032"/>
        <c:axId val="148573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26.07</c:v>
                </c:pt>
                <c:pt idx="3">
                  <c:v>26.89</c:v>
                </c:pt>
                <c:pt idx="4">
                  <c:v>23.18</c:v>
                </c:pt>
              </c:numCache>
            </c:numRef>
          </c:val>
          <c:smooth val="0"/>
          <c:extLst>
            <c:ext xmlns:c16="http://schemas.microsoft.com/office/drawing/2014/chart" uri="{C3380CC4-5D6E-409C-BE32-E72D297353CC}">
              <c16:uniqueId val="{00000001-663C-4B6F-9E20-0B074B9B4652}"/>
            </c:ext>
          </c:extLst>
        </c:ser>
        <c:dLbls>
          <c:showLegendKey val="0"/>
          <c:showVal val="0"/>
          <c:showCatName val="0"/>
          <c:showSerName val="0"/>
          <c:showPercent val="0"/>
          <c:showBubbleSize val="0"/>
        </c:dLbls>
        <c:marker val="1"/>
        <c:smooth val="0"/>
        <c:axId val="148572032"/>
        <c:axId val="148573568"/>
      </c:lineChart>
      <c:dateAx>
        <c:axId val="148572032"/>
        <c:scaling>
          <c:orientation val="minMax"/>
        </c:scaling>
        <c:delete val="1"/>
        <c:axPos val="b"/>
        <c:numFmt formatCode="&quot;R&quot;yy" sourceLinked="1"/>
        <c:majorTickMark val="none"/>
        <c:minorTickMark val="none"/>
        <c:tickLblPos val="none"/>
        <c:crossAx val="148573568"/>
        <c:crosses val="autoZero"/>
        <c:auto val="1"/>
        <c:lblOffset val="100"/>
        <c:baseTimeUnit val="years"/>
      </c:dateAx>
      <c:valAx>
        <c:axId val="148573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572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78.16</c:v>
                </c:pt>
                <c:pt idx="3">
                  <c:v>121.4</c:v>
                </c:pt>
                <c:pt idx="4">
                  <c:v>143.63999999999999</c:v>
                </c:pt>
              </c:numCache>
            </c:numRef>
          </c:val>
          <c:extLst>
            <c:ext xmlns:c16="http://schemas.microsoft.com/office/drawing/2014/chart" uri="{C3380CC4-5D6E-409C-BE32-E72D297353CC}">
              <c16:uniqueId val="{00000000-70BF-4C09-AFAA-4BBAD1632030}"/>
            </c:ext>
          </c:extLst>
        </c:ser>
        <c:dLbls>
          <c:showLegendKey val="0"/>
          <c:showVal val="0"/>
          <c:showCatName val="0"/>
          <c:showSerName val="0"/>
          <c:showPercent val="0"/>
          <c:showBubbleSize val="0"/>
        </c:dLbls>
        <c:gapWidth val="150"/>
        <c:axId val="148605568"/>
        <c:axId val="14862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65.87</c:v>
                </c:pt>
                <c:pt idx="3">
                  <c:v>77.260000000000005</c:v>
                </c:pt>
                <c:pt idx="4">
                  <c:v>80.010000000000005</c:v>
                </c:pt>
              </c:numCache>
            </c:numRef>
          </c:val>
          <c:smooth val="0"/>
          <c:extLst>
            <c:ext xmlns:c16="http://schemas.microsoft.com/office/drawing/2014/chart" uri="{C3380CC4-5D6E-409C-BE32-E72D297353CC}">
              <c16:uniqueId val="{00000001-70BF-4C09-AFAA-4BBAD1632030}"/>
            </c:ext>
          </c:extLst>
        </c:ser>
        <c:dLbls>
          <c:showLegendKey val="0"/>
          <c:showVal val="0"/>
          <c:showCatName val="0"/>
          <c:showSerName val="0"/>
          <c:showPercent val="0"/>
          <c:showBubbleSize val="0"/>
        </c:dLbls>
        <c:marker val="1"/>
        <c:smooth val="0"/>
        <c:axId val="148605568"/>
        <c:axId val="148623744"/>
      </c:lineChart>
      <c:dateAx>
        <c:axId val="148605568"/>
        <c:scaling>
          <c:orientation val="minMax"/>
        </c:scaling>
        <c:delete val="1"/>
        <c:axPos val="b"/>
        <c:numFmt formatCode="&quot;R&quot;yy" sourceLinked="1"/>
        <c:majorTickMark val="none"/>
        <c:minorTickMark val="none"/>
        <c:tickLblPos val="none"/>
        <c:crossAx val="148623744"/>
        <c:crosses val="autoZero"/>
        <c:auto val="1"/>
        <c:lblOffset val="100"/>
        <c:baseTimeUnit val="years"/>
      </c:dateAx>
      <c:valAx>
        <c:axId val="148623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605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348.8</c:v>
                </c:pt>
                <c:pt idx="3">
                  <c:v>329.5</c:v>
                </c:pt>
                <c:pt idx="4">
                  <c:v>509.5</c:v>
                </c:pt>
              </c:numCache>
            </c:numRef>
          </c:val>
          <c:extLst>
            <c:ext xmlns:c16="http://schemas.microsoft.com/office/drawing/2014/chart" uri="{C3380CC4-5D6E-409C-BE32-E72D297353CC}">
              <c16:uniqueId val="{00000000-7665-4490-BBD7-61F6B37F5CDA}"/>
            </c:ext>
          </c:extLst>
        </c:ser>
        <c:dLbls>
          <c:showLegendKey val="0"/>
          <c:showVal val="0"/>
          <c:showCatName val="0"/>
          <c:showSerName val="0"/>
          <c:showPercent val="0"/>
          <c:showBubbleSize val="0"/>
        </c:dLbls>
        <c:gapWidth val="150"/>
        <c:axId val="148733312"/>
        <c:axId val="148747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742.08</c:v>
                </c:pt>
                <c:pt idx="3">
                  <c:v>730.84</c:v>
                </c:pt>
                <c:pt idx="4">
                  <c:v>706.45</c:v>
                </c:pt>
              </c:numCache>
            </c:numRef>
          </c:val>
          <c:smooth val="0"/>
          <c:extLst>
            <c:ext xmlns:c16="http://schemas.microsoft.com/office/drawing/2014/chart" uri="{C3380CC4-5D6E-409C-BE32-E72D297353CC}">
              <c16:uniqueId val="{00000001-7665-4490-BBD7-61F6B37F5CDA}"/>
            </c:ext>
          </c:extLst>
        </c:ser>
        <c:dLbls>
          <c:showLegendKey val="0"/>
          <c:showVal val="0"/>
          <c:showCatName val="0"/>
          <c:showSerName val="0"/>
          <c:showPercent val="0"/>
          <c:showBubbleSize val="0"/>
        </c:dLbls>
        <c:marker val="1"/>
        <c:smooth val="0"/>
        <c:axId val="148733312"/>
        <c:axId val="148747392"/>
      </c:lineChart>
      <c:dateAx>
        <c:axId val="148733312"/>
        <c:scaling>
          <c:orientation val="minMax"/>
        </c:scaling>
        <c:delete val="1"/>
        <c:axPos val="b"/>
        <c:numFmt formatCode="&quot;R&quot;yy" sourceLinked="1"/>
        <c:majorTickMark val="none"/>
        <c:minorTickMark val="none"/>
        <c:tickLblPos val="none"/>
        <c:crossAx val="148747392"/>
        <c:crosses val="autoZero"/>
        <c:auto val="1"/>
        <c:lblOffset val="100"/>
        <c:baseTimeUnit val="years"/>
      </c:dateAx>
      <c:valAx>
        <c:axId val="148747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733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121.87</c:v>
                </c:pt>
                <c:pt idx="3">
                  <c:v>105.18</c:v>
                </c:pt>
                <c:pt idx="4">
                  <c:v>74.38</c:v>
                </c:pt>
              </c:numCache>
            </c:numRef>
          </c:val>
          <c:extLst>
            <c:ext xmlns:c16="http://schemas.microsoft.com/office/drawing/2014/chart" uri="{C3380CC4-5D6E-409C-BE32-E72D297353CC}">
              <c16:uniqueId val="{00000000-0089-4A1E-A950-CB93F47611D5}"/>
            </c:ext>
          </c:extLst>
        </c:ser>
        <c:dLbls>
          <c:showLegendKey val="0"/>
          <c:showVal val="0"/>
          <c:showCatName val="0"/>
          <c:showSerName val="0"/>
          <c:showPercent val="0"/>
          <c:showBubbleSize val="0"/>
        </c:dLbls>
        <c:gapWidth val="150"/>
        <c:axId val="148869504"/>
        <c:axId val="148871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86.51</c:v>
                </c:pt>
                <c:pt idx="3">
                  <c:v>89.17</c:v>
                </c:pt>
                <c:pt idx="4">
                  <c:v>85.67</c:v>
                </c:pt>
              </c:numCache>
            </c:numRef>
          </c:val>
          <c:smooth val="0"/>
          <c:extLst>
            <c:ext xmlns:c16="http://schemas.microsoft.com/office/drawing/2014/chart" uri="{C3380CC4-5D6E-409C-BE32-E72D297353CC}">
              <c16:uniqueId val="{00000001-0089-4A1E-A950-CB93F47611D5}"/>
            </c:ext>
          </c:extLst>
        </c:ser>
        <c:dLbls>
          <c:showLegendKey val="0"/>
          <c:showVal val="0"/>
          <c:showCatName val="0"/>
          <c:showSerName val="0"/>
          <c:showPercent val="0"/>
          <c:showBubbleSize val="0"/>
        </c:dLbls>
        <c:marker val="1"/>
        <c:smooth val="0"/>
        <c:axId val="148869504"/>
        <c:axId val="148871040"/>
      </c:lineChart>
      <c:dateAx>
        <c:axId val="148869504"/>
        <c:scaling>
          <c:orientation val="minMax"/>
        </c:scaling>
        <c:delete val="1"/>
        <c:axPos val="b"/>
        <c:numFmt formatCode="&quot;R&quot;yy" sourceLinked="1"/>
        <c:majorTickMark val="none"/>
        <c:minorTickMark val="none"/>
        <c:tickLblPos val="none"/>
        <c:crossAx val="148871040"/>
        <c:crosses val="autoZero"/>
        <c:auto val="1"/>
        <c:lblOffset val="100"/>
        <c:baseTimeUnit val="years"/>
      </c:dateAx>
      <c:valAx>
        <c:axId val="148871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86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86.13</c:v>
                </c:pt>
                <c:pt idx="3">
                  <c:v>114.21</c:v>
                </c:pt>
                <c:pt idx="4">
                  <c:v>153.54</c:v>
                </c:pt>
              </c:numCache>
            </c:numRef>
          </c:val>
          <c:extLst>
            <c:ext xmlns:c16="http://schemas.microsoft.com/office/drawing/2014/chart" uri="{C3380CC4-5D6E-409C-BE32-E72D297353CC}">
              <c16:uniqueId val="{00000000-43EC-49F9-8FFA-9D10FD638C47}"/>
            </c:ext>
          </c:extLst>
        </c:ser>
        <c:dLbls>
          <c:showLegendKey val="0"/>
          <c:showVal val="0"/>
          <c:showCatName val="0"/>
          <c:showSerName val="0"/>
          <c:showPercent val="0"/>
          <c:showBubbleSize val="0"/>
        </c:dLbls>
        <c:gapWidth val="150"/>
        <c:axId val="148906752"/>
        <c:axId val="148908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188.24</c:v>
                </c:pt>
                <c:pt idx="3">
                  <c:v>184.85</c:v>
                </c:pt>
                <c:pt idx="4">
                  <c:v>194.78</c:v>
                </c:pt>
              </c:numCache>
            </c:numRef>
          </c:val>
          <c:smooth val="0"/>
          <c:extLst>
            <c:ext xmlns:c16="http://schemas.microsoft.com/office/drawing/2014/chart" uri="{C3380CC4-5D6E-409C-BE32-E72D297353CC}">
              <c16:uniqueId val="{00000001-43EC-49F9-8FFA-9D10FD638C47}"/>
            </c:ext>
          </c:extLst>
        </c:ser>
        <c:dLbls>
          <c:showLegendKey val="0"/>
          <c:showVal val="0"/>
          <c:showCatName val="0"/>
          <c:showSerName val="0"/>
          <c:showPercent val="0"/>
          <c:showBubbleSize val="0"/>
        </c:dLbls>
        <c:marker val="1"/>
        <c:smooth val="0"/>
        <c:axId val="148906752"/>
        <c:axId val="148908288"/>
      </c:lineChart>
      <c:dateAx>
        <c:axId val="148906752"/>
        <c:scaling>
          <c:orientation val="minMax"/>
        </c:scaling>
        <c:delete val="1"/>
        <c:axPos val="b"/>
        <c:numFmt formatCode="&quot;R&quot;yy" sourceLinked="1"/>
        <c:majorTickMark val="none"/>
        <c:minorTickMark val="none"/>
        <c:tickLblPos val="none"/>
        <c:crossAx val="148908288"/>
        <c:crosses val="autoZero"/>
        <c:auto val="1"/>
        <c:lblOffset val="100"/>
        <c:baseTimeUnit val="years"/>
      </c:dateAx>
      <c:valAx>
        <c:axId val="148908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90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宮城県　大和町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Cd1</v>
      </c>
      <c r="X8" s="39"/>
      <c r="Y8" s="39"/>
      <c r="Z8" s="39"/>
      <c r="AA8" s="39"/>
      <c r="AB8" s="39"/>
      <c r="AC8" s="39"/>
      <c r="AD8" s="40" t="str">
        <f>データ!$M$6</f>
        <v>非設置</v>
      </c>
      <c r="AE8" s="40"/>
      <c r="AF8" s="40"/>
      <c r="AG8" s="40"/>
      <c r="AH8" s="40"/>
      <c r="AI8" s="40"/>
      <c r="AJ8" s="40"/>
      <c r="AK8" s="3"/>
      <c r="AL8" s="41">
        <f>データ!S6</f>
        <v>27861</v>
      </c>
      <c r="AM8" s="41"/>
      <c r="AN8" s="41"/>
      <c r="AO8" s="41"/>
      <c r="AP8" s="41"/>
      <c r="AQ8" s="41"/>
      <c r="AR8" s="41"/>
      <c r="AS8" s="41"/>
      <c r="AT8" s="34">
        <f>データ!T6</f>
        <v>225.49</v>
      </c>
      <c r="AU8" s="34"/>
      <c r="AV8" s="34"/>
      <c r="AW8" s="34"/>
      <c r="AX8" s="34"/>
      <c r="AY8" s="34"/>
      <c r="AZ8" s="34"/>
      <c r="BA8" s="34"/>
      <c r="BB8" s="34">
        <f>データ!U6</f>
        <v>123.56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71.55</v>
      </c>
      <c r="J10" s="34"/>
      <c r="K10" s="34"/>
      <c r="L10" s="34"/>
      <c r="M10" s="34"/>
      <c r="N10" s="34"/>
      <c r="O10" s="34"/>
      <c r="P10" s="34">
        <f>データ!P6</f>
        <v>88.94</v>
      </c>
      <c r="Q10" s="34"/>
      <c r="R10" s="34"/>
      <c r="S10" s="34"/>
      <c r="T10" s="34"/>
      <c r="U10" s="34"/>
      <c r="V10" s="34"/>
      <c r="W10" s="34">
        <f>データ!Q6</f>
        <v>81.64</v>
      </c>
      <c r="X10" s="34"/>
      <c r="Y10" s="34"/>
      <c r="Z10" s="34"/>
      <c r="AA10" s="34"/>
      <c r="AB10" s="34"/>
      <c r="AC10" s="34"/>
      <c r="AD10" s="41">
        <f>データ!R6</f>
        <v>2255</v>
      </c>
      <c r="AE10" s="41"/>
      <c r="AF10" s="41"/>
      <c r="AG10" s="41"/>
      <c r="AH10" s="41"/>
      <c r="AI10" s="41"/>
      <c r="AJ10" s="41"/>
      <c r="AK10" s="2"/>
      <c r="AL10" s="41">
        <f>データ!V6</f>
        <v>24781</v>
      </c>
      <c r="AM10" s="41"/>
      <c r="AN10" s="41"/>
      <c r="AO10" s="41"/>
      <c r="AP10" s="41"/>
      <c r="AQ10" s="41"/>
      <c r="AR10" s="41"/>
      <c r="AS10" s="41"/>
      <c r="AT10" s="34">
        <f>データ!W6</f>
        <v>11.14</v>
      </c>
      <c r="AU10" s="34"/>
      <c r="AV10" s="34"/>
      <c r="AW10" s="34"/>
      <c r="AX10" s="34"/>
      <c r="AY10" s="34"/>
      <c r="AZ10" s="34"/>
      <c r="BA10" s="34"/>
      <c r="BB10" s="34">
        <f>データ!X6</f>
        <v>2224.5100000000002</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116</v>
      </c>
      <c r="BM16" s="61"/>
      <c r="BN16" s="61"/>
      <c r="BO16" s="61"/>
      <c r="BP16" s="61"/>
      <c r="BQ16" s="61"/>
      <c r="BR16" s="61"/>
      <c r="BS16" s="61"/>
      <c r="BT16" s="61"/>
      <c r="BU16" s="61"/>
      <c r="BV16" s="61"/>
      <c r="BW16" s="61"/>
      <c r="BX16" s="61"/>
      <c r="BY16" s="61"/>
      <c r="BZ16" s="62"/>
    </row>
    <row r="17" spans="1:78"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115</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7LVANZrhk6JH+yXeGZ0X9ESj7zTBnoGHdJmxKcvXJj1RdrPl3h5vWZoXGZ4wqBEsRPN6Zt8pLwJLb49hNNUilQ==" saltValue="1FZWkWGL8AHLKYCd0uTw8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44211</v>
      </c>
      <c r="D6" s="19">
        <f t="shared" si="3"/>
        <v>46</v>
      </c>
      <c r="E6" s="19">
        <f t="shared" si="3"/>
        <v>17</v>
      </c>
      <c r="F6" s="19">
        <f t="shared" si="3"/>
        <v>1</v>
      </c>
      <c r="G6" s="19">
        <f t="shared" si="3"/>
        <v>0</v>
      </c>
      <c r="H6" s="19" t="str">
        <f t="shared" si="3"/>
        <v>宮城県　大和町</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71.55</v>
      </c>
      <c r="P6" s="20">
        <f t="shared" si="3"/>
        <v>88.94</v>
      </c>
      <c r="Q6" s="20">
        <f t="shared" si="3"/>
        <v>81.64</v>
      </c>
      <c r="R6" s="20">
        <f t="shared" si="3"/>
        <v>2255</v>
      </c>
      <c r="S6" s="20">
        <f t="shared" si="3"/>
        <v>27861</v>
      </c>
      <c r="T6" s="20">
        <f t="shared" si="3"/>
        <v>225.49</v>
      </c>
      <c r="U6" s="20">
        <f t="shared" si="3"/>
        <v>123.56</v>
      </c>
      <c r="V6" s="20">
        <f t="shared" si="3"/>
        <v>24781</v>
      </c>
      <c r="W6" s="20">
        <f t="shared" si="3"/>
        <v>11.14</v>
      </c>
      <c r="X6" s="20">
        <f t="shared" si="3"/>
        <v>2224.5100000000002</v>
      </c>
      <c r="Y6" s="21" t="str">
        <f>IF(Y7="",NA(),Y7)</f>
        <v>-</v>
      </c>
      <c r="Z6" s="21" t="str">
        <f t="shared" ref="Z6:AH6" si="4">IF(Z7="",NA(),Z7)</f>
        <v>-</v>
      </c>
      <c r="AA6" s="21">
        <f t="shared" si="4"/>
        <v>121.01</v>
      </c>
      <c r="AB6" s="21">
        <f t="shared" si="4"/>
        <v>118.79</v>
      </c>
      <c r="AC6" s="21">
        <f t="shared" si="4"/>
        <v>96.71</v>
      </c>
      <c r="AD6" s="21" t="str">
        <f t="shared" si="4"/>
        <v>-</v>
      </c>
      <c r="AE6" s="21" t="str">
        <f t="shared" si="4"/>
        <v>-</v>
      </c>
      <c r="AF6" s="21">
        <f t="shared" si="4"/>
        <v>105.35</v>
      </c>
      <c r="AG6" s="21">
        <f t="shared" si="4"/>
        <v>106.8</v>
      </c>
      <c r="AH6" s="21">
        <f t="shared" si="4"/>
        <v>104.65</v>
      </c>
      <c r="AI6" s="20" t="str">
        <f>IF(AI7="","",IF(AI7="-","【-】","【"&amp;SUBSTITUTE(TEXT(AI7,"#,##0.00"),"-","△")&amp;"】"))</f>
        <v>【105.36】</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26.07</v>
      </c>
      <c r="AR6" s="21">
        <f t="shared" si="5"/>
        <v>26.89</v>
      </c>
      <c r="AS6" s="21">
        <f t="shared" si="5"/>
        <v>23.18</v>
      </c>
      <c r="AT6" s="20" t="str">
        <f>IF(AT7="","",IF(AT7="-","【-】","【"&amp;SUBSTITUTE(TEXT(AT7,"#,##0.00"),"-","△")&amp;"】"))</f>
        <v>【3.12】</v>
      </c>
      <c r="AU6" s="21" t="str">
        <f>IF(AU7="",NA(),AU7)</f>
        <v>-</v>
      </c>
      <c r="AV6" s="21" t="str">
        <f t="shared" ref="AV6:BD6" si="6">IF(AV7="",NA(),AV7)</f>
        <v>-</v>
      </c>
      <c r="AW6" s="21">
        <f t="shared" si="6"/>
        <v>78.16</v>
      </c>
      <c r="AX6" s="21">
        <f t="shared" si="6"/>
        <v>121.4</v>
      </c>
      <c r="AY6" s="21">
        <f t="shared" si="6"/>
        <v>143.63999999999999</v>
      </c>
      <c r="AZ6" s="21" t="str">
        <f t="shared" si="6"/>
        <v>-</v>
      </c>
      <c r="BA6" s="21" t="str">
        <f t="shared" si="6"/>
        <v>-</v>
      </c>
      <c r="BB6" s="21">
        <f t="shared" si="6"/>
        <v>65.87</v>
      </c>
      <c r="BC6" s="21">
        <f t="shared" si="6"/>
        <v>77.260000000000005</v>
      </c>
      <c r="BD6" s="21">
        <f t="shared" si="6"/>
        <v>80.010000000000005</v>
      </c>
      <c r="BE6" s="20" t="str">
        <f>IF(BE7="","",IF(BE7="-","【-】","【"&amp;SUBSTITUTE(TEXT(BE7,"#,##0.00"),"-","△")&amp;"】"))</f>
        <v>【82.75】</v>
      </c>
      <c r="BF6" s="21" t="str">
        <f>IF(BF7="",NA(),BF7)</f>
        <v>-</v>
      </c>
      <c r="BG6" s="21" t="str">
        <f t="shared" ref="BG6:BO6" si="7">IF(BG7="",NA(),BG7)</f>
        <v>-</v>
      </c>
      <c r="BH6" s="21">
        <f t="shared" si="7"/>
        <v>348.8</v>
      </c>
      <c r="BI6" s="21">
        <f t="shared" si="7"/>
        <v>329.5</v>
      </c>
      <c r="BJ6" s="21">
        <f t="shared" si="7"/>
        <v>509.5</v>
      </c>
      <c r="BK6" s="21" t="str">
        <f t="shared" si="7"/>
        <v>-</v>
      </c>
      <c r="BL6" s="21" t="str">
        <f t="shared" si="7"/>
        <v>-</v>
      </c>
      <c r="BM6" s="21">
        <f t="shared" si="7"/>
        <v>742.08</v>
      </c>
      <c r="BN6" s="21">
        <f t="shared" si="7"/>
        <v>730.84</v>
      </c>
      <c r="BO6" s="21">
        <f t="shared" si="7"/>
        <v>706.45</v>
      </c>
      <c r="BP6" s="20" t="str">
        <f>IF(BP7="","",IF(BP7="-","【-】","【"&amp;SUBSTITUTE(TEXT(BP7,"#,##0.00"),"-","△")&amp;"】"))</f>
        <v>【602.56】</v>
      </c>
      <c r="BQ6" s="21" t="str">
        <f>IF(BQ7="",NA(),BQ7)</f>
        <v>-</v>
      </c>
      <c r="BR6" s="21" t="str">
        <f t="shared" ref="BR6:BZ6" si="8">IF(BR7="",NA(),BR7)</f>
        <v>-</v>
      </c>
      <c r="BS6" s="21">
        <f t="shared" si="8"/>
        <v>121.87</v>
      </c>
      <c r="BT6" s="21">
        <f t="shared" si="8"/>
        <v>105.18</v>
      </c>
      <c r="BU6" s="21">
        <f t="shared" si="8"/>
        <v>74.38</v>
      </c>
      <c r="BV6" s="21" t="str">
        <f t="shared" si="8"/>
        <v>-</v>
      </c>
      <c r="BW6" s="21" t="str">
        <f t="shared" si="8"/>
        <v>-</v>
      </c>
      <c r="BX6" s="21">
        <f t="shared" si="8"/>
        <v>86.51</v>
      </c>
      <c r="BY6" s="21">
        <f t="shared" si="8"/>
        <v>89.17</v>
      </c>
      <c r="BZ6" s="21">
        <f t="shared" si="8"/>
        <v>85.67</v>
      </c>
      <c r="CA6" s="20" t="str">
        <f>IF(CA7="","",IF(CA7="-","【-】","【"&amp;SUBSTITUTE(TEXT(CA7,"#,##0.00"),"-","△")&amp;"】"))</f>
        <v>【97.94】</v>
      </c>
      <c r="CB6" s="21" t="str">
        <f>IF(CB7="",NA(),CB7)</f>
        <v>-</v>
      </c>
      <c r="CC6" s="21" t="str">
        <f t="shared" ref="CC6:CK6" si="9">IF(CC7="",NA(),CC7)</f>
        <v>-</v>
      </c>
      <c r="CD6" s="21">
        <f t="shared" si="9"/>
        <v>86.13</v>
      </c>
      <c r="CE6" s="21">
        <f t="shared" si="9"/>
        <v>114.21</v>
      </c>
      <c r="CF6" s="21">
        <f t="shared" si="9"/>
        <v>153.54</v>
      </c>
      <c r="CG6" s="21" t="str">
        <f t="shared" si="9"/>
        <v>-</v>
      </c>
      <c r="CH6" s="21" t="str">
        <f t="shared" si="9"/>
        <v>-</v>
      </c>
      <c r="CI6" s="21">
        <f t="shared" si="9"/>
        <v>188.24</v>
      </c>
      <c r="CJ6" s="21">
        <f t="shared" si="9"/>
        <v>184.85</v>
      </c>
      <c r="CK6" s="21">
        <f t="shared" si="9"/>
        <v>194.78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f t="shared" si="10"/>
        <v>54.86</v>
      </c>
      <c r="CU6" s="21">
        <f t="shared" si="10"/>
        <v>55.04</v>
      </c>
      <c r="CV6" s="21">
        <f t="shared" si="10"/>
        <v>53.26</v>
      </c>
      <c r="CW6" s="20" t="str">
        <f>IF(CW7="","",IF(CW7="-","【-】","【"&amp;SUBSTITUTE(TEXT(CW7,"#,##0.00"),"-","△")&amp;"】"))</f>
        <v>【60.13】</v>
      </c>
      <c r="CX6" s="21" t="str">
        <f>IF(CX7="",NA(),CX7)</f>
        <v>-</v>
      </c>
      <c r="CY6" s="21" t="str">
        <f t="shared" ref="CY6:DG6" si="11">IF(CY7="",NA(),CY7)</f>
        <v>-</v>
      </c>
      <c r="CZ6" s="21">
        <f t="shared" si="11"/>
        <v>94.79</v>
      </c>
      <c r="DA6" s="21">
        <f t="shared" si="11"/>
        <v>95.04</v>
      </c>
      <c r="DB6" s="21">
        <f t="shared" si="11"/>
        <v>95.46</v>
      </c>
      <c r="DC6" s="21" t="str">
        <f t="shared" si="11"/>
        <v>-</v>
      </c>
      <c r="DD6" s="21" t="str">
        <f t="shared" si="11"/>
        <v>-</v>
      </c>
      <c r="DE6" s="21">
        <f t="shared" si="11"/>
        <v>91.37</v>
      </c>
      <c r="DF6" s="21">
        <f t="shared" si="11"/>
        <v>91.92</v>
      </c>
      <c r="DG6" s="21">
        <f t="shared" si="11"/>
        <v>91.12</v>
      </c>
      <c r="DH6" s="20" t="str">
        <f>IF(DH7="","",IF(DH7="-","【-】","【"&amp;SUBSTITUTE(TEXT(DH7,"#,##0.00"),"-","△")&amp;"】"))</f>
        <v>【96.00】</v>
      </c>
      <c r="DI6" s="21" t="str">
        <f>IF(DI7="",NA(),DI7)</f>
        <v>-</v>
      </c>
      <c r="DJ6" s="21" t="str">
        <f t="shared" ref="DJ6:DR6" si="12">IF(DJ7="",NA(),DJ7)</f>
        <v>-</v>
      </c>
      <c r="DK6" s="21">
        <f t="shared" si="12"/>
        <v>3.76</v>
      </c>
      <c r="DL6" s="21">
        <f t="shared" si="12"/>
        <v>7.51</v>
      </c>
      <c r="DM6" s="21">
        <f t="shared" si="12"/>
        <v>11.07</v>
      </c>
      <c r="DN6" s="21" t="str">
        <f t="shared" si="12"/>
        <v>-</v>
      </c>
      <c r="DO6" s="21" t="str">
        <f t="shared" si="12"/>
        <v>-</v>
      </c>
      <c r="DP6" s="21">
        <f t="shared" si="12"/>
        <v>29.42</v>
      </c>
      <c r="DQ6" s="21">
        <f t="shared" si="12"/>
        <v>31.14</v>
      </c>
      <c r="DR6" s="21">
        <f t="shared" si="12"/>
        <v>33.11</v>
      </c>
      <c r="DS6" s="20" t="str">
        <f>IF(DS7="","",IF(DS7="-","【-】","【"&amp;SUBSTITUTE(TEXT(DS7,"#,##0.00"),"-","△")&amp;"】"))</f>
        <v>【42.20】</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0.74</v>
      </c>
      <c r="EB6" s="21">
        <f t="shared" si="13"/>
        <v>0.76</v>
      </c>
      <c r="EC6" s="21">
        <f t="shared" si="13"/>
        <v>0.94</v>
      </c>
      <c r="ED6" s="20" t="str">
        <f>IF(ED7="","",IF(ED7="-","【-】","【"&amp;SUBSTITUTE(TEXT(ED7,"#,##0.00"),"-","△")&amp;"】"))</f>
        <v>【9.46】</v>
      </c>
      <c r="EE6" s="21" t="str">
        <f>IF(EE7="",NA(),EE7)</f>
        <v>-</v>
      </c>
      <c r="EF6" s="21" t="str">
        <f t="shared" ref="EF6:EN6" si="14">IF(EF7="",NA(),EF7)</f>
        <v>-</v>
      </c>
      <c r="EG6" s="21">
        <f t="shared" si="14"/>
        <v>0.05</v>
      </c>
      <c r="EH6" s="20">
        <f t="shared" si="14"/>
        <v>0</v>
      </c>
      <c r="EI6" s="20">
        <f t="shared" si="14"/>
        <v>0</v>
      </c>
      <c r="EJ6" s="21" t="str">
        <f t="shared" si="14"/>
        <v>-</v>
      </c>
      <c r="EK6" s="21" t="str">
        <f t="shared" si="14"/>
        <v>-</v>
      </c>
      <c r="EL6" s="21">
        <f t="shared" si="14"/>
        <v>7.0000000000000007E-2</v>
      </c>
      <c r="EM6" s="21">
        <f t="shared" si="14"/>
        <v>0.06</v>
      </c>
      <c r="EN6" s="21">
        <f t="shared" si="14"/>
        <v>7.0000000000000007E-2</v>
      </c>
      <c r="EO6" s="20" t="str">
        <f>IF(EO7="","",IF(EO7="-","【-】","【"&amp;SUBSTITUTE(TEXT(EO7,"#,##0.00"),"-","△")&amp;"】"))</f>
        <v>【0.19】</v>
      </c>
    </row>
    <row r="7" spans="1:148" s="22" customFormat="1" x14ac:dyDescent="0.15">
      <c r="A7" s="14"/>
      <c r="B7" s="23">
        <v>2024</v>
      </c>
      <c r="C7" s="23">
        <v>44211</v>
      </c>
      <c r="D7" s="23">
        <v>46</v>
      </c>
      <c r="E7" s="23">
        <v>17</v>
      </c>
      <c r="F7" s="23">
        <v>1</v>
      </c>
      <c r="G7" s="23">
        <v>0</v>
      </c>
      <c r="H7" s="23" t="s">
        <v>95</v>
      </c>
      <c r="I7" s="23" t="s">
        <v>96</v>
      </c>
      <c r="J7" s="23" t="s">
        <v>97</v>
      </c>
      <c r="K7" s="23" t="s">
        <v>98</v>
      </c>
      <c r="L7" s="23" t="s">
        <v>99</v>
      </c>
      <c r="M7" s="23" t="s">
        <v>100</v>
      </c>
      <c r="N7" s="24" t="s">
        <v>101</v>
      </c>
      <c r="O7" s="24">
        <v>71.55</v>
      </c>
      <c r="P7" s="24">
        <v>88.94</v>
      </c>
      <c r="Q7" s="24">
        <v>81.64</v>
      </c>
      <c r="R7" s="24">
        <v>2255</v>
      </c>
      <c r="S7" s="24">
        <v>27861</v>
      </c>
      <c r="T7" s="24">
        <v>225.49</v>
      </c>
      <c r="U7" s="24">
        <v>123.56</v>
      </c>
      <c r="V7" s="24">
        <v>24781</v>
      </c>
      <c r="W7" s="24">
        <v>11.14</v>
      </c>
      <c r="X7" s="24">
        <v>2224.5100000000002</v>
      </c>
      <c r="Y7" s="24" t="s">
        <v>101</v>
      </c>
      <c r="Z7" s="24" t="s">
        <v>101</v>
      </c>
      <c r="AA7" s="24">
        <v>121.01</v>
      </c>
      <c r="AB7" s="24">
        <v>118.79</v>
      </c>
      <c r="AC7" s="24">
        <v>96.71</v>
      </c>
      <c r="AD7" s="24" t="s">
        <v>101</v>
      </c>
      <c r="AE7" s="24" t="s">
        <v>101</v>
      </c>
      <c r="AF7" s="24">
        <v>105.35</v>
      </c>
      <c r="AG7" s="24">
        <v>106.8</v>
      </c>
      <c r="AH7" s="24">
        <v>104.65</v>
      </c>
      <c r="AI7" s="24">
        <v>105.36</v>
      </c>
      <c r="AJ7" s="24" t="s">
        <v>101</v>
      </c>
      <c r="AK7" s="24" t="s">
        <v>101</v>
      </c>
      <c r="AL7" s="24">
        <v>0</v>
      </c>
      <c r="AM7" s="24">
        <v>0</v>
      </c>
      <c r="AN7" s="24">
        <v>0</v>
      </c>
      <c r="AO7" s="24" t="s">
        <v>101</v>
      </c>
      <c r="AP7" s="24" t="s">
        <v>101</v>
      </c>
      <c r="AQ7" s="24">
        <v>26.07</v>
      </c>
      <c r="AR7" s="24">
        <v>26.89</v>
      </c>
      <c r="AS7" s="24">
        <v>23.18</v>
      </c>
      <c r="AT7" s="24">
        <v>3.12</v>
      </c>
      <c r="AU7" s="24" t="s">
        <v>101</v>
      </c>
      <c r="AV7" s="24" t="s">
        <v>101</v>
      </c>
      <c r="AW7" s="24">
        <v>78.16</v>
      </c>
      <c r="AX7" s="24">
        <v>121.4</v>
      </c>
      <c r="AY7" s="24">
        <v>143.63999999999999</v>
      </c>
      <c r="AZ7" s="24" t="s">
        <v>101</v>
      </c>
      <c r="BA7" s="24" t="s">
        <v>101</v>
      </c>
      <c r="BB7" s="24">
        <v>65.87</v>
      </c>
      <c r="BC7" s="24">
        <v>77.260000000000005</v>
      </c>
      <c r="BD7" s="24">
        <v>80.010000000000005</v>
      </c>
      <c r="BE7" s="24">
        <v>82.75</v>
      </c>
      <c r="BF7" s="24" t="s">
        <v>101</v>
      </c>
      <c r="BG7" s="24" t="s">
        <v>101</v>
      </c>
      <c r="BH7" s="24">
        <v>348.8</v>
      </c>
      <c r="BI7" s="24">
        <v>329.5</v>
      </c>
      <c r="BJ7" s="24">
        <v>509.5</v>
      </c>
      <c r="BK7" s="24" t="s">
        <v>101</v>
      </c>
      <c r="BL7" s="24" t="s">
        <v>101</v>
      </c>
      <c r="BM7" s="24">
        <v>742.08</v>
      </c>
      <c r="BN7" s="24">
        <v>730.84</v>
      </c>
      <c r="BO7" s="24">
        <v>706.45</v>
      </c>
      <c r="BP7" s="24">
        <v>602.55999999999995</v>
      </c>
      <c r="BQ7" s="24" t="s">
        <v>101</v>
      </c>
      <c r="BR7" s="24" t="s">
        <v>101</v>
      </c>
      <c r="BS7" s="24">
        <v>121.87</v>
      </c>
      <c r="BT7" s="24">
        <v>105.18</v>
      </c>
      <c r="BU7" s="24">
        <v>74.38</v>
      </c>
      <c r="BV7" s="24" t="s">
        <v>101</v>
      </c>
      <c r="BW7" s="24" t="s">
        <v>101</v>
      </c>
      <c r="BX7" s="24">
        <v>86.51</v>
      </c>
      <c r="BY7" s="24">
        <v>89.17</v>
      </c>
      <c r="BZ7" s="24">
        <v>85.67</v>
      </c>
      <c r="CA7" s="24">
        <v>97.94</v>
      </c>
      <c r="CB7" s="24" t="s">
        <v>101</v>
      </c>
      <c r="CC7" s="24" t="s">
        <v>101</v>
      </c>
      <c r="CD7" s="24">
        <v>86.13</v>
      </c>
      <c r="CE7" s="24">
        <v>114.21</v>
      </c>
      <c r="CF7" s="24">
        <v>153.54</v>
      </c>
      <c r="CG7" s="24" t="s">
        <v>101</v>
      </c>
      <c r="CH7" s="24" t="s">
        <v>101</v>
      </c>
      <c r="CI7" s="24">
        <v>188.24</v>
      </c>
      <c r="CJ7" s="24">
        <v>184.85</v>
      </c>
      <c r="CK7" s="24">
        <v>194.78</v>
      </c>
      <c r="CL7" s="24">
        <v>140.97999999999999</v>
      </c>
      <c r="CM7" s="24" t="s">
        <v>101</v>
      </c>
      <c r="CN7" s="24" t="s">
        <v>101</v>
      </c>
      <c r="CO7" s="24" t="s">
        <v>101</v>
      </c>
      <c r="CP7" s="24" t="s">
        <v>101</v>
      </c>
      <c r="CQ7" s="24" t="s">
        <v>101</v>
      </c>
      <c r="CR7" s="24" t="s">
        <v>101</v>
      </c>
      <c r="CS7" s="24" t="s">
        <v>101</v>
      </c>
      <c r="CT7" s="24">
        <v>54.86</v>
      </c>
      <c r="CU7" s="24">
        <v>55.04</v>
      </c>
      <c r="CV7" s="24">
        <v>53.26</v>
      </c>
      <c r="CW7" s="24">
        <v>60.13</v>
      </c>
      <c r="CX7" s="24" t="s">
        <v>101</v>
      </c>
      <c r="CY7" s="24" t="s">
        <v>101</v>
      </c>
      <c r="CZ7" s="24">
        <v>94.79</v>
      </c>
      <c r="DA7" s="24">
        <v>95.04</v>
      </c>
      <c r="DB7" s="24">
        <v>95.46</v>
      </c>
      <c r="DC7" s="24" t="s">
        <v>101</v>
      </c>
      <c r="DD7" s="24" t="s">
        <v>101</v>
      </c>
      <c r="DE7" s="24">
        <v>91.37</v>
      </c>
      <c r="DF7" s="24">
        <v>91.92</v>
      </c>
      <c r="DG7" s="24">
        <v>91.12</v>
      </c>
      <c r="DH7" s="24">
        <v>96</v>
      </c>
      <c r="DI7" s="24" t="s">
        <v>101</v>
      </c>
      <c r="DJ7" s="24" t="s">
        <v>101</v>
      </c>
      <c r="DK7" s="24">
        <v>3.76</v>
      </c>
      <c r="DL7" s="24">
        <v>7.51</v>
      </c>
      <c r="DM7" s="24">
        <v>11.07</v>
      </c>
      <c r="DN7" s="24" t="s">
        <v>101</v>
      </c>
      <c r="DO7" s="24" t="s">
        <v>101</v>
      </c>
      <c r="DP7" s="24">
        <v>29.42</v>
      </c>
      <c r="DQ7" s="24">
        <v>31.14</v>
      </c>
      <c r="DR7" s="24">
        <v>33.11</v>
      </c>
      <c r="DS7" s="24">
        <v>42.2</v>
      </c>
      <c r="DT7" s="24" t="s">
        <v>101</v>
      </c>
      <c r="DU7" s="24" t="s">
        <v>101</v>
      </c>
      <c r="DV7" s="24">
        <v>0</v>
      </c>
      <c r="DW7" s="24">
        <v>0</v>
      </c>
      <c r="DX7" s="24">
        <v>0</v>
      </c>
      <c r="DY7" s="24" t="s">
        <v>101</v>
      </c>
      <c r="DZ7" s="24" t="s">
        <v>101</v>
      </c>
      <c r="EA7" s="24">
        <v>0.74</v>
      </c>
      <c r="EB7" s="24">
        <v>0.76</v>
      </c>
      <c r="EC7" s="24">
        <v>0.94</v>
      </c>
      <c r="ED7" s="24">
        <v>9.4600000000000009</v>
      </c>
      <c r="EE7" s="24" t="s">
        <v>101</v>
      </c>
      <c r="EF7" s="24" t="s">
        <v>101</v>
      </c>
      <c r="EG7" s="24">
        <v>0.05</v>
      </c>
      <c r="EH7" s="24">
        <v>0</v>
      </c>
      <c r="EI7" s="24">
        <v>0</v>
      </c>
      <c r="EJ7" s="24" t="s">
        <v>101</v>
      </c>
      <c r="EK7" s="24" t="s">
        <v>101</v>
      </c>
      <c r="EL7" s="24">
        <v>7.0000000000000007E-2</v>
      </c>
      <c r="EM7" s="24">
        <v>0.06</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Printed>2026-01-22T11:33:54Z</cp:lastPrinted>
  <dcterms:created xsi:type="dcterms:W3CDTF">2025-12-23T05:56:53Z</dcterms:created>
  <dcterms:modified xsi:type="dcterms:W3CDTF">2025-12-23T05:56:53Z</dcterms:modified>
  <cp:category/>
</cp:coreProperties>
</file>